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0" documentId="13_ncr:1_{8E4FD322-CFD3-43A4-B089-770837C7487F}" xr6:coauthVersionLast="47" xr6:coauthVersionMax="47" xr10:uidLastSave="{00000000-0000-0000-0000-000000000000}"/>
  <bookViews>
    <workbookView xWindow="-108" yWindow="-108" windowWidth="23256" windowHeight="12576" activeTab="1" xr2:uid="{68A8FC99-7CA5-44FA-9E52-33207A99B222}"/>
  </bookViews>
  <sheets>
    <sheet name="使い方" sheetId="1" r:id="rId1"/>
    <sheet name="名簿情報" sheetId="2" r:id="rId2"/>
    <sheet name="コピペ用" sheetId="3" r:id="rId3"/>
    <sheet name="補助シート" sheetId="5" r:id="rId4"/>
    <sheet name="補助シート2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0" i="3" l="1"/>
  <c r="B50" i="7"/>
  <c r="A50" i="3" s="1"/>
  <c r="B63" i="7"/>
  <c r="A63" i="3" s="1"/>
  <c r="A22" i="3"/>
  <c r="A23" i="3"/>
  <c r="A24" i="3"/>
  <c r="A28" i="3"/>
  <c r="A29" i="3"/>
  <c r="A30" i="3"/>
  <c r="A45" i="3"/>
  <c r="A49" i="3"/>
  <c r="A56" i="3"/>
  <c r="A57" i="3"/>
  <c r="A58" i="3"/>
  <c r="A59" i="3"/>
  <c r="A60" i="3"/>
  <c r="A62" i="3"/>
  <c r="A67" i="3"/>
  <c r="A68" i="3"/>
  <c r="A69" i="3"/>
  <c r="B8" i="5"/>
  <c r="B7" i="5"/>
  <c r="B19" i="7"/>
  <c r="A19" i="3" s="1"/>
  <c r="A10" i="7"/>
  <c r="A11" i="7"/>
  <c r="A12" i="7"/>
  <c r="A13" i="7"/>
  <c r="A13" i="3" s="1"/>
  <c r="A14" i="7"/>
  <c r="A14" i="3" s="1"/>
  <c r="A15" i="7"/>
  <c r="A16" i="7"/>
  <c r="A16" i="3" s="1"/>
  <c r="A17" i="7"/>
  <c r="A18" i="7"/>
  <c r="A9" i="7"/>
  <c r="B33" i="7"/>
  <c r="B34" i="7"/>
  <c r="B35" i="7"/>
  <c r="B32" i="7"/>
  <c r="B18" i="7"/>
  <c r="B17" i="7"/>
  <c r="A17" i="3" s="1"/>
  <c r="B16" i="7"/>
  <c r="B15" i="7"/>
  <c r="A15" i="3" s="1"/>
  <c r="B14" i="7"/>
  <c r="B13" i="7"/>
  <c r="B12" i="7"/>
  <c r="A12" i="3" s="1"/>
  <c r="B11" i="7"/>
  <c r="A11" i="3" s="1"/>
  <c r="B10" i="7"/>
  <c r="A10" i="3" s="1"/>
  <c r="B9" i="7"/>
  <c r="A9" i="3" s="1"/>
  <c r="B8" i="7"/>
  <c r="A8" i="3" s="1"/>
  <c r="B7" i="7"/>
  <c r="A7" i="3" s="1"/>
  <c r="B61" i="7"/>
  <c r="A61" i="3" s="1"/>
  <c r="B4" i="7"/>
  <c r="A4" i="3" s="1"/>
  <c r="A1" i="3"/>
  <c r="B66" i="7"/>
  <c r="A66" i="3" s="1"/>
  <c r="B65" i="7"/>
  <c r="A65" i="3" s="1"/>
  <c r="B64" i="7"/>
  <c r="A64" i="3" s="1"/>
  <c r="B62" i="7"/>
  <c r="B55" i="7"/>
  <c r="A55" i="3" s="1"/>
  <c r="B54" i="7"/>
  <c r="A54" i="3" s="1"/>
  <c r="B53" i="7"/>
  <c r="A53" i="3" s="1"/>
  <c r="B52" i="7"/>
  <c r="A52" i="3" s="1"/>
  <c r="B51" i="7"/>
  <c r="A51" i="3" s="1"/>
  <c r="B47" i="7"/>
  <c r="A47" i="3" s="1"/>
  <c r="B46" i="7"/>
  <c r="A46" i="3" s="1"/>
  <c r="B45" i="7"/>
  <c r="B44" i="7"/>
  <c r="B43" i="7"/>
  <c r="B42" i="7"/>
  <c r="B41" i="7"/>
  <c r="B40" i="7"/>
  <c r="A40" i="3" s="1"/>
  <c r="B39" i="7"/>
  <c r="A39" i="3" s="1"/>
  <c r="B38" i="7"/>
  <c r="A38" i="3" s="1"/>
  <c r="B37" i="7"/>
  <c r="B36" i="7"/>
  <c r="B21" i="7"/>
  <c r="A21" i="3" s="1"/>
  <c r="B20" i="7"/>
  <c r="A20" i="3" s="1"/>
  <c r="A7" i="7"/>
  <c r="B5" i="7"/>
  <c r="A5" i="3" s="1"/>
  <c r="B3" i="7"/>
  <c r="A3" i="3" s="1"/>
  <c r="B2" i="7"/>
  <c r="A2" i="3" s="1"/>
  <c r="A67" i="7"/>
  <c r="A66" i="7"/>
  <c r="A65" i="7"/>
  <c r="A64" i="7"/>
  <c r="A63" i="7"/>
  <c r="A62" i="7"/>
  <c r="A61" i="7"/>
  <c r="A60" i="7"/>
  <c r="A32" i="7"/>
  <c r="A33" i="7"/>
  <c r="A34" i="7"/>
  <c r="A35" i="7"/>
  <c r="A36" i="7"/>
  <c r="A36" i="3" s="1"/>
  <c r="A37" i="7"/>
  <c r="A37" i="3" s="1"/>
  <c r="A38" i="7"/>
  <c r="A39" i="7"/>
  <c r="A40" i="7"/>
  <c r="A41" i="7"/>
  <c r="A42" i="7"/>
  <c r="A43" i="7"/>
  <c r="A44" i="7"/>
  <c r="A45" i="7"/>
  <c r="A46" i="7"/>
  <c r="A47" i="7"/>
  <c r="A48" i="7"/>
  <c r="A48" i="3" s="1"/>
  <c r="A31" i="7"/>
  <c r="A31" i="3" s="1"/>
  <c r="B26" i="7"/>
  <c r="A26" i="3" s="1"/>
  <c r="B27" i="7"/>
  <c r="A27" i="3" s="1"/>
  <c r="B25" i="7"/>
  <c r="A25" i="3" s="1"/>
  <c r="B6" i="7" l="1"/>
  <c r="A6" i="3" s="1"/>
  <c r="A43" i="3"/>
  <c r="A42" i="3"/>
  <c r="A44" i="3"/>
  <c r="A41" i="3"/>
  <c r="A32" i="3"/>
  <c r="A35" i="3"/>
  <c r="A34" i="3"/>
  <c r="A33" i="3"/>
  <c r="A18" i="3"/>
</calcChain>
</file>

<file path=xl/sharedStrings.xml><?xml version="1.0" encoding="utf-8"?>
<sst xmlns="http://schemas.openxmlformats.org/spreadsheetml/2006/main" count="87" uniqueCount="77">
  <si>
    <t>使い方</t>
    <rPh sb="0" eb="1">
      <t>ツカ</t>
    </rPh>
    <rPh sb="2" eb="3">
      <t>カタ</t>
    </rPh>
    <phoneticPr fontId="1"/>
  </si>
  <si>
    <t>・「コピペ用」シートのA列をwikiの自キャラページにコピー&amp;ペーストしてください。</t>
    <rPh sb="5" eb="6">
      <t>ヨウ</t>
    </rPh>
    <rPh sb="12" eb="13">
      <t>レツ</t>
    </rPh>
    <rPh sb="19" eb="20">
      <t>ジ</t>
    </rPh>
    <phoneticPr fontId="1"/>
  </si>
  <si>
    <t>・おわりです。</t>
    <phoneticPr fontId="1"/>
  </si>
  <si>
    <r>
      <t>・「名簿情報」シートの</t>
    </r>
    <r>
      <rPr>
        <b/>
        <sz val="11"/>
        <color rgb="FF0000CC"/>
        <rFont val="メイリオ"/>
        <family val="3"/>
        <charset val="128"/>
      </rPr>
      <t>青二重線</t>
    </r>
    <r>
      <rPr>
        <b/>
        <sz val="11"/>
        <color theme="1"/>
        <rFont val="メイリオ"/>
        <family val="3"/>
        <charset val="128"/>
      </rPr>
      <t>で囲まれた箇所の情報の入力は</t>
    </r>
    <r>
      <rPr>
        <b/>
        <sz val="11"/>
        <color rgb="FF0000CC"/>
        <rFont val="メイリオ"/>
        <family val="3"/>
        <charset val="128"/>
      </rPr>
      <t>任意</t>
    </r>
    <r>
      <rPr>
        <b/>
        <sz val="11"/>
        <color theme="1"/>
        <rFont val="メイリオ"/>
        <family val="3"/>
        <charset val="128"/>
      </rPr>
      <t>です。</t>
    </r>
    <rPh sb="2" eb="6">
      <t>メイボジョウホウ</t>
    </rPh>
    <rPh sb="11" eb="12">
      <t>アオ</t>
    </rPh>
    <rPh sb="12" eb="15">
      <t>ニジュウセン</t>
    </rPh>
    <rPh sb="16" eb="17">
      <t>カコ</t>
    </rPh>
    <rPh sb="20" eb="22">
      <t>カショ</t>
    </rPh>
    <rPh sb="23" eb="25">
      <t>ジョウホウ</t>
    </rPh>
    <rPh sb="26" eb="28">
      <t>ニュウリョク</t>
    </rPh>
    <rPh sb="29" eb="31">
      <t>ニンイ</t>
    </rPh>
    <phoneticPr fontId="1"/>
  </si>
  <si>
    <t>名簿情報の入力</t>
    <rPh sb="0" eb="4">
      <t>メイボジョウホウ</t>
    </rPh>
    <rPh sb="5" eb="7">
      <t>ニュウリョク</t>
    </rPh>
    <phoneticPr fontId="1"/>
  </si>
  <si>
    <t>・名簿メインカラー：白系</t>
    <rPh sb="1" eb="3">
      <t>メイボ</t>
    </rPh>
    <rPh sb="10" eb="12">
      <t>シロケイ</t>
    </rPh>
    <phoneticPr fontId="1"/>
  </si>
  <si>
    <t>・名簿メインカラー：やや薄色系</t>
    <rPh sb="1" eb="3">
      <t>メイボ</t>
    </rPh>
    <rPh sb="12" eb="13">
      <t>ウス</t>
    </rPh>
    <rPh sb="13" eb="14">
      <t>イロ</t>
    </rPh>
    <rPh sb="14" eb="15">
      <t>ケイ</t>
    </rPh>
    <phoneticPr fontId="1"/>
  </si>
  <si>
    <t>・名簿メインカラー：濃色系</t>
    <rPh sb="1" eb="3">
      <t>メイボ</t>
    </rPh>
    <rPh sb="10" eb="11">
      <t>コ</t>
    </rPh>
    <rPh sb="11" eb="12">
      <t>イロ</t>
    </rPh>
    <rPh sb="12" eb="13">
      <t>ケイ</t>
    </rPh>
    <phoneticPr fontId="1"/>
  </si>
  <si>
    <t>名簿のカラー関連</t>
    <rPh sb="0" eb="2">
      <t>メイボ</t>
    </rPh>
    <rPh sb="6" eb="8">
      <t>カンレン</t>
    </rPh>
    <phoneticPr fontId="1"/>
  </si>
  <si>
    <t>カラーコードで入力。</t>
    <rPh sb="7" eb="9">
      <t>ニュウリョク</t>
    </rPh>
    <phoneticPr fontId="1"/>
  </si>
  <si>
    <t>※　https://www.colordic.org/　などが参考になります。</t>
    <rPh sb="31" eb="33">
      <t>サンコウ</t>
    </rPh>
    <phoneticPr fontId="1"/>
  </si>
  <si>
    <t>特にこだわりがなければ　#ffffff　推奨</t>
    <rPh sb="0" eb="1">
      <t>トク</t>
    </rPh>
    <rPh sb="20" eb="22">
      <t>スイショウ</t>
    </rPh>
    <phoneticPr fontId="1"/>
  </si>
  <si>
    <t>・画像URL</t>
    <rPh sb="1" eb="3">
      <t>ガゾウ</t>
    </rPh>
    <phoneticPr fontId="1"/>
  </si>
  <si>
    <t>・画像縦サイズ</t>
    <rPh sb="1" eb="3">
      <t>ガゾウ</t>
    </rPh>
    <rPh sb="3" eb="4">
      <t>タテ</t>
    </rPh>
    <phoneticPr fontId="1"/>
  </si>
  <si>
    <t>・画像横サイズ</t>
    <rPh sb="1" eb="3">
      <t>ガゾウ</t>
    </rPh>
    <rPh sb="3" eb="4">
      <t>ヨコ</t>
    </rPh>
    <phoneticPr fontId="1"/>
  </si>
  <si>
    <t>画像無しの場合は空にしておいてください（「No Image」画像を自動で代入します）</t>
    <rPh sb="0" eb="3">
      <t>ガゾウナ</t>
    </rPh>
    <rPh sb="5" eb="7">
      <t>バアイ</t>
    </rPh>
    <rPh sb="8" eb="9">
      <t>カラ</t>
    </rPh>
    <rPh sb="30" eb="32">
      <t>ガゾウ</t>
    </rPh>
    <rPh sb="33" eb="35">
      <t>ジドウ</t>
    </rPh>
    <rPh sb="36" eb="38">
      <t>ダイニュウ</t>
    </rPh>
    <phoneticPr fontId="1"/>
  </si>
  <si>
    <t>アップローダのGallelyモード、サムネ下3行目で確認できます</t>
    <rPh sb="21" eb="22">
      <t>シタ</t>
    </rPh>
    <rPh sb="23" eb="25">
      <t>ギョウメ</t>
    </rPh>
    <rPh sb="26" eb="28">
      <t>カクニン</t>
    </rPh>
    <phoneticPr fontId="1"/>
  </si>
  <si>
    <t>キャラクター画像</t>
    <rPh sb="6" eb="8">
      <t>ガゾウ</t>
    </rPh>
    <phoneticPr fontId="1"/>
  </si>
  <si>
    <t>キャラクター情報</t>
    <rPh sb="6" eb="8">
      <t>ジョウホウ</t>
    </rPh>
    <phoneticPr fontId="1"/>
  </si>
  <si>
    <t>・名前</t>
    <rPh sb="1" eb="3">
      <t>ナマエ</t>
    </rPh>
    <phoneticPr fontId="1"/>
  </si>
  <si>
    <t>・種族</t>
    <rPh sb="1" eb="3">
      <t>シュゾク</t>
    </rPh>
    <phoneticPr fontId="1"/>
  </si>
  <si>
    <t>・性別</t>
    <rPh sb="1" eb="3">
      <t>セイベツ</t>
    </rPh>
    <phoneticPr fontId="1"/>
  </si>
  <si>
    <t>・年齢</t>
    <rPh sb="1" eb="3">
      <t>ネンレイ</t>
    </rPh>
    <phoneticPr fontId="1"/>
  </si>
  <si>
    <t>・出身</t>
    <rPh sb="1" eb="3">
      <t>シュッシン</t>
    </rPh>
    <phoneticPr fontId="1"/>
  </si>
  <si>
    <t>・職業</t>
    <rPh sb="1" eb="3">
      <t>ショクギョウ</t>
    </rPh>
    <phoneticPr fontId="1"/>
  </si>
  <si>
    <t>・学籍（何年何組）</t>
    <rPh sb="1" eb="3">
      <t>ガクセキ</t>
    </rPh>
    <rPh sb="4" eb="6">
      <t>ナンネン</t>
    </rPh>
    <rPh sb="6" eb="8">
      <t>ナンクミ</t>
    </rPh>
    <phoneticPr fontId="1"/>
  </si>
  <si>
    <t>・所属</t>
    <rPh sb="1" eb="3">
      <t>ショゾク</t>
    </rPh>
    <phoneticPr fontId="1"/>
  </si>
  <si>
    <t>・好き</t>
    <rPh sb="1" eb="2">
      <t>ス</t>
    </rPh>
    <phoneticPr fontId="1"/>
  </si>
  <si>
    <t>・嫌い</t>
    <rPh sb="1" eb="2">
      <t>キラ</t>
    </rPh>
    <phoneticPr fontId="1"/>
  </si>
  <si>
    <t>・RP傾向</t>
    <rPh sb="3" eb="5">
      <t>ケイコウ</t>
    </rPh>
    <phoneticPr fontId="1"/>
  </si>
  <si>
    <t>・状態表示の有無</t>
    <rPh sb="1" eb="5">
      <t>ジョウタイヒョウジ</t>
    </rPh>
    <rPh sb="6" eb="8">
      <t>ウム</t>
    </rPh>
    <phoneticPr fontId="1"/>
  </si>
  <si>
    <t>あり</t>
  </si>
  <si>
    <t>あり</t>
    <phoneticPr fontId="1"/>
  </si>
  <si>
    <t>なし</t>
  </si>
  <si>
    <t>なし</t>
    <phoneticPr fontId="1"/>
  </si>
  <si>
    <t>有無</t>
    <rPh sb="0" eb="2">
      <t>ウム</t>
    </rPh>
    <phoneticPr fontId="1"/>
  </si>
  <si>
    <t>・身長</t>
    <rPh sb="1" eb="3">
      <t>シンチョウ</t>
    </rPh>
    <phoneticPr fontId="1"/>
  </si>
  <si>
    <t>・体重</t>
    <rPh sb="1" eb="3">
      <t>タイジュウ</t>
    </rPh>
    <phoneticPr fontId="1"/>
  </si>
  <si>
    <t>キャラクターの三行説明</t>
    <rPh sb="7" eb="8">
      <t>サン</t>
    </rPh>
    <rPh sb="8" eb="9">
      <t>ギョウ</t>
    </rPh>
    <rPh sb="9" eb="11">
      <t>セツメイ</t>
    </rPh>
    <phoneticPr fontId="1"/>
  </si>
  <si>
    <t>・説明　一行目</t>
    <rPh sb="1" eb="3">
      <t>セツメイ</t>
    </rPh>
    <rPh sb="4" eb="5">
      <t>イチ</t>
    </rPh>
    <rPh sb="5" eb="7">
      <t>ギョウメ</t>
    </rPh>
    <phoneticPr fontId="1"/>
  </si>
  <si>
    <t>・説明　二行目</t>
    <rPh sb="1" eb="3">
      <t>セツメイ</t>
    </rPh>
    <rPh sb="4" eb="5">
      <t>ニ</t>
    </rPh>
    <rPh sb="5" eb="7">
      <t>ギョウメ</t>
    </rPh>
    <phoneticPr fontId="1"/>
  </si>
  <si>
    <t>コメントページ名</t>
    <rPh sb="7" eb="8">
      <t>メイ</t>
    </rPh>
    <phoneticPr fontId="1"/>
  </si>
  <si>
    <t>・コメントページの形式（上追加と下追加）</t>
    <rPh sb="9" eb="11">
      <t>ケイシキ</t>
    </rPh>
    <rPh sb="12" eb="13">
      <t>ウエ</t>
    </rPh>
    <rPh sb="13" eb="15">
      <t>ツイカ</t>
    </rPh>
    <rPh sb="16" eb="17">
      <t>シタ</t>
    </rPh>
    <rPh sb="17" eb="19">
      <t>ツイカ</t>
    </rPh>
    <phoneticPr fontId="1"/>
  </si>
  <si>
    <t>・コメントページ名</t>
    <rPh sb="8" eb="9">
      <t>メイ</t>
    </rPh>
    <phoneticPr fontId="1"/>
  </si>
  <si>
    <t>・メタ相談用コメントページ名</t>
    <rPh sb="3" eb="6">
      <t>ソウダンヨウ</t>
    </rPh>
    <rPh sb="13" eb="14">
      <t>メイ</t>
    </rPh>
    <phoneticPr fontId="1"/>
  </si>
  <si>
    <t>ロケーション表</t>
    <rPh sb="6" eb="7">
      <t>ヒョウ</t>
    </rPh>
    <phoneticPr fontId="1"/>
  </si>
  <si>
    <t>・ロケーション表の有無</t>
    <rPh sb="7" eb="8">
      <t>ヒョウ</t>
    </rPh>
    <rPh sb="9" eb="11">
      <t>ウム</t>
    </rPh>
    <phoneticPr fontId="1"/>
  </si>
  <si>
    <t>秒数</t>
    <rPh sb="0" eb="2">
      <t>ビョウスウ</t>
    </rPh>
    <phoneticPr fontId="1"/>
  </si>
  <si>
    <t>時刻</t>
    <rPh sb="0" eb="2">
      <t>ジコク</t>
    </rPh>
    <phoneticPr fontId="1"/>
  </si>
  <si>
    <t>場所</t>
    <rPh sb="0" eb="2">
      <t>バショ</t>
    </rPh>
    <phoneticPr fontId="1"/>
  </si>
  <si>
    <t>状況</t>
    <rPh sb="0" eb="2">
      <t>ジョウキョウ</t>
    </rPh>
    <phoneticPr fontId="1"/>
  </si>
  <si>
    <t>・ロケーション表</t>
    <rPh sb="7" eb="8">
      <t>ヒョウ</t>
    </rPh>
    <phoneticPr fontId="1"/>
  </si>
  <si>
    <t>シート最終行</t>
    <rPh sb="3" eb="6">
      <t>サイシュウギョウ</t>
    </rPh>
    <phoneticPr fontId="1"/>
  </si>
  <si>
    <t>#navi(..//)</t>
  </si>
  <si>
    <t>~</t>
  </si>
  <si>
    <t>#endregion</t>
  </si>
  <si>
    <t>///</t>
  </si>
  <si>
    <t>・企画</t>
    <rPh sb="1" eb="3">
      <t>キカク</t>
    </rPh>
    <phoneticPr fontId="1"/>
  </si>
  <si>
    <t>企画ページ名をそのままコピー&amp;ペーストしてください</t>
    <rPh sb="0" eb="2">
      <t>キカク</t>
    </rPh>
    <rPh sb="5" eb="6">
      <t>メイ</t>
    </rPh>
    <phoneticPr fontId="1"/>
  </si>
  <si>
    <t>**三行説明</t>
    <rPh sb="2" eb="4">
      <t>サンギョウ</t>
    </rPh>
    <rPh sb="4" eb="6">
      <t>セツメイ</t>
    </rPh>
    <phoneticPr fontId="1"/>
  </si>
  <si>
    <t>**コメント</t>
    <phoneticPr fontId="1"/>
  </si>
  <si>
    <t>#region(ロケーション表　)&amp;br;</t>
    <phoneticPr fontId="1"/>
  </si>
  <si>
    <t>サイズ変換</t>
    <rPh sb="3" eb="5">
      <t>ヘンカン</t>
    </rPh>
    <phoneticPr fontId="1"/>
  </si>
  <si>
    <t>コメントを上に追加していく</t>
    <rPh sb="5" eb="6">
      <t>ウエ</t>
    </rPh>
    <rPh sb="7" eb="9">
      <t>ツイカ</t>
    </rPh>
    <phoneticPr fontId="1"/>
  </si>
  <si>
    <t>コメントを下に追加していく</t>
    <rPh sb="5" eb="6">
      <t>シタ</t>
    </rPh>
    <rPh sb="7" eb="9">
      <t>ツイカ</t>
    </rPh>
    <phoneticPr fontId="1"/>
  </si>
  <si>
    <t>コメントページの形式</t>
    <rPh sb="8" eb="10">
      <t>ケイシキ</t>
    </rPh>
    <phoneticPr fontId="1"/>
  </si>
  <si>
    <t>・メタ相談用コメントページの有無</t>
    <rPh sb="3" eb="6">
      <t>ソウダンヨウ</t>
    </rPh>
    <rPh sb="14" eb="16">
      <t>ウム</t>
    </rPh>
    <phoneticPr fontId="1"/>
  </si>
  <si>
    <t>**設定</t>
    <rPh sb="2" eb="4">
      <t>セッテイ</t>
    </rPh>
    <phoneticPr fontId="1"/>
  </si>
  <si>
    <t>**相談コメント</t>
    <rPh sb="2" eb="4">
      <t>ソウダン</t>
    </rPh>
    <phoneticPr fontId="1"/>
  </si>
  <si>
    <t>~</t>
    <phoneticPr fontId="1"/>
  </si>
  <si>
    <t>**//コメントアウト</t>
    <phoneticPr fontId="1"/>
  </si>
  <si>
    <t>分の</t>
    <rPh sb="0" eb="1">
      <t>ブン</t>
    </rPh>
    <phoneticPr fontId="1"/>
  </si>
  <si>
    <t>に画像を縮小</t>
    <phoneticPr fontId="1"/>
  </si>
  <si>
    <t>・画像を縮小</t>
    <rPh sb="1" eb="3">
      <t>ガゾウ</t>
    </rPh>
    <rPh sb="4" eb="6">
      <t>シュクショウ</t>
    </rPh>
    <phoneticPr fontId="1"/>
  </si>
  <si>
    <r>
      <t>・「名簿情報」シートの</t>
    </r>
    <r>
      <rPr>
        <b/>
        <sz val="11"/>
        <color rgb="FFFF0000"/>
        <rFont val="メイリオ"/>
        <family val="3"/>
        <charset val="128"/>
      </rPr>
      <t>赤二重線</t>
    </r>
    <r>
      <rPr>
        <b/>
        <sz val="11"/>
        <color theme="1"/>
        <rFont val="メイリオ"/>
        <family val="3"/>
        <charset val="128"/>
      </rPr>
      <t>で囲まれた箇所に</t>
    </r>
    <r>
      <rPr>
        <b/>
        <sz val="11"/>
        <color theme="1"/>
        <rFont val="メイリオ"/>
        <family val="3"/>
        <charset val="128"/>
      </rPr>
      <t>情報を入力してください。</t>
    </r>
    <rPh sb="2" eb="6">
      <t>メイボジョウホウ</t>
    </rPh>
    <rPh sb="11" eb="12">
      <t>アカ</t>
    </rPh>
    <rPh sb="12" eb="15">
      <t>ニジュウセン</t>
    </rPh>
    <rPh sb="16" eb="17">
      <t>カコ</t>
    </rPh>
    <rPh sb="20" eb="22">
      <t>カショ</t>
    </rPh>
    <rPh sb="23" eb="25">
      <t>ジョウホウ</t>
    </rPh>
    <rPh sb="26" eb="28">
      <t>ニュウリョク</t>
    </rPh>
    <phoneticPr fontId="1"/>
  </si>
  <si>
    <t>・説明　三行目</t>
    <rPh sb="1" eb="3">
      <t>セツメイ</t>
    </rPh>
    <rPh sb="4" eb="5">
      <t>サン</t>
    </rPh>
    <rPh sb="5" eb="7">
      <t>ギョウメ</t>
    </rPh>
    <phoneticPr fontId="1"/>
  </si>
  <si>
    <r>
      <t>・名簿表題</t>
    </r>
    <r>
      <rPr>
        <b/>
        <sz val="8"/>
        <color theme="1"/>
        <rFont val="游ゴシック"/>
        <family val="3"/>
        <charset val="128"/>
        <scheme val="minor"/>
      </rPr>
      <t>（キャラクター名やキャッチフレーズ類）</t>
    </r>
    <rPh sb="1" eb="3">
      <t>メイボ</t>
    </rPh>
    <rPh sb="3" eb="5">
      <t>ヒョウダイ</t>
    </rPh>
    <rPh sb="12" eb="13">
      <t>メイ</t>
    </rPh>
    <rPh sb="22" eb="23">
      <t>タグイ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</si>
</sst>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0"/>
      <name val="メイリオ"/>
      <family val="3"/>
      <charset val="128"/>
    </font>
    <font>
      <sz val="14"/>
      <color theme="1"/>
      <name val="游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rgb="FF0000CC"/>
      <name val="メイリオ"/>
      <family val="3"/>
      <charset val="128"/>
    </font>
    <font>
      <sz val="11"/>
      <name val="游ゴシック"/>
      <family val="2"/>
      <charset val="128"/>
      <scheme val="minor"/>
    </font>
    <font>
      <sz val="11"/>
      <color theme="1" tint="0.249977111117893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00CC"/>
      </left>
      <right style="double">
        <color rgb="FF0000CC"/>
      </right>
      <top style="double">
        <color rgb="FF0000CC"/>
      </top>
      <bottom style="double">
        <color rgb="FF0000CC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0" fillId="4" borderId="1" xfId="0" applyFill="1" applyBorder="1">
      <alignment vertical="center"/>
    </xf>
    <xf numFmtId="0" fontId="11" fillId="0" borderId="0" xfId="0" applyFont="1">
      <alignment vertical="center"/>
    </xf>
    <xf numFmtId="0" fontId="0" fillId="5" borderId="0" xfId="0" applyFill="1">
      <alignment vertical="center"/>
    </xf>
    <xf numFmtId="0" fontId="2" fillId="5" borderId="0" xfId="0" applyFont="1" applyFill="1">
      <alignment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0" fontId="0" fillId="4" borderId="3" xfId="0" applyFill="1" applyBorder="1">
      <alignment vertical="center"/>
    </xf>
    <xf numFmtId="0" fontId="0" fillId="3" borderId="2" xfId="0" applyFill="1" applyBorder="1">
      <alignment vertical="center"/>
    </xf>
    <xf numFmtId="0" fontId="10" fillId="3" borderId="2" xfId="0" applyFont="1" applyFill="1" applyBorder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0" fontId="0" fillId="6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  <color rgb="FFFFCCCC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2A5D-808E-4908-A848-2446AFEF630E}">
  <dimension ref="B1:C7"/>
  <sheetViews>
    <sheetView workbookViewId="0"/>
  </sheetViews>
  <sheetFormatPr defaultRowHeight="18" x14ac:dyDescent="0.45"/>
  <cols>
    <col min="1" max="1" width="4.19921875" customWidth="1"/>
  </cols>
  <sheetData>
    <row r="1" spans="2:3" s="4" customFormat="1" ht="22.2" x14ac:dyDescent="0.45">
      <c r="B1" s="3" t="s">
        <v>0</v>
      </c>
    </row>
    <row r="2" spans="2:3" x14ac:dyDescent="0.45">
      <c r="B2" s="5" t="s">
        <v>74</v>
      </c>
    </row>
    <row r="3" spans="2:3" x14ac:dyDescent="0.45">
      <c r="B3" s="5" t="s">
        <v>3</v>
      </c>
      <c r="C3" s="1"/>
    </row>
    <row r="4" spans="2:3" x14ac:dyDescent="0.45">
      <c r="B4" s="5" t="s">
        <v>1</v>
      </c>
    </row>
    <row r="5" spans="2:3" x14ac:dyDescent="0.45">
      <c r="B5" s="5" t="s">
        <v>2</v>
      </c>
    </row>
    <row r="7" spans="2:3" s="9" customFormat="1" x14ac:dyDescent="0.45">
      <c r="B7" s="10" t="s">
        <v>52</v>
      </c>
    </row>
  </sheetData>
  <phoneticPr fontI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2188A-1163-4047-B38D-36179E300622}">
  <sheetPr>
    <tabColor theme="5" tint="0.79998168889431442"/>
  </sheetPr>
  <dimension ref="B1:H66"/>
  <sheetViews>
    <sheetView tabSelected="1" workbookViewId="0">
      <selection activeCell="E18" sqref="E18"/>
    </sheetView>
  </sheetViews>
  <sheetFormatPr defaultRowHeight="18" x14ac:dyDescent="0.45"/>
  <cols>
    <col min="1" max="1" width="3.5" customWidth="1"/>
    <col min="2" max="2" width="37.19921875" customWidth="1"/>
    <col min="3" max="3" width="46.69921875" customWidth="1"/>
    <col min="4" max="4" width="4.19921875" customWidth="1"/>
    <col min="5" max="5" width="26.8984375" customWidth="1"/>
    <col min="8" max="8" width="44.19921875" customWidth="1"/>
  </cols>
  <sheetData>
    <row r="1" spans="2:5" s="4" customFormat="1" ht="22.2" x14ac:dyDescent="0.45">
      <c r="B1" s="3" t="s">
        <v>4</v>
      </c>
    </row>
    <row r="3" spans="2:5" s="9" customFormat="1" x14ac:dyDescent="0.45">
      <c r="B3" s="10" t="s">
        <v>8</v>
      </c>
    </row>
    <row r="4" spans="2:5" s="8" customFormat="1" x14ac:dyDescent="0.45">
      <c r="B4" s="6" t="s">
        <v>9</v>
      </c>
    </row>
    <row r="5" spans="2:5" s="8" customFormat="1" x14ac:dyDescent="0.45">
      <c r="B5" s="11" t="s">
        <v>10</v>
      </c>
    </row>
    <row r="6" spans="2:5" s="8" customFormat="1" ht="18.600000000000001" thickBot="1" x14ac:dyDescent="0.5">
      <c r="B6" s="11"/>
    </row>
    <row r="7" spans="2:5" ht="19.2" thickTop="1" thickBot="1" x14ac:dyDescent="0.5">
      <c r="B7" s="12" t="s">
        <v>7</v>
      </c>
      <c r="C7" s="7"/>
    </row>
    <row r="8" spans="2:5" ht="19.2" thickTop="1" thickBot="1" x14ac:dyDescent="0.5">
      <c r="B8" s="12" t="s">
        <v>6</v>
      </c>
      <c r="C8" s="7"/>
    </row>
    <row r="9" spans="2:5" ht="19.2" thickTop="1" thickBot="1" x14ac:dyDescent="0.5">
      <c r="B9" s="12" t="s">
        <v>5</v>
      </c>
      <c r="C9" s="7"/>
      <c r="E9" t="s">
        <v>11</v>
      </c>
    </row>
    <row r="10" spans="2:5" ht="18.600000000000001" thickTop="1" x14ac:dyDescent="0.45"/>
    <row r="12" spans="2:5" s="9" customFormat="1" x14ac:dyDescent="0.45">
      <c r="B12" s="10" t="s">
        <v>17</v>
      </c>
    </row>
    <row r="13" spans="2:5" ht="18.600000000000001" thickBot="1" x14ac:dyDescent="0.5"/>
    <row r="14" spans="2:5" ht="19.2" thickTop="1" thickBot="1" x14ac:dyDescent="0.5">
      <c r="B14" s="12" t="s">
        <v>12</v>
      </c>
      <c r="C14" s="7"/>
      <c r="E14" t="s">
        <v>15</v>
      </c>
    </row>
    <row r="15" spans="2:5" ht="19.2" thickTop="1" thickBot="1" x14ac:dyDescent="0.5">
      <c r="B15" s="12" t="s">
        <v>14</v>
      </c>
      <c r="C15" s="7"/>
      <c r="E15" t="s">
        <v>16</v>
      </c>
    </row>
    <row r="16" spans="2:5" ht="19.2" thickTop="1" thickBot="1" x14ac:dyDescent="0.5">
      <c r="B16" s="12" t="s">
        <v>13</v>
      </c>
      <c r="C16" s="13"/>
      <c r="E16" t="s">
        <v>16</v>
      </c>
    </row>
    <row r="17" spans="2:6" ht="19.2" thickTop="1" thickBot="1" x14ac:dyDescent="0.5">
      <c r="B17" s="12" t="s">
        <v>73</v>
      </c>
      <c r="C17" s="14">
        <v>5</v>
      </c>
      <c r="D17" s="2" t="s">
        <v>71</v>
      </c>
      <c r="E17" s="14">
        <v>4</v>
      </c>
      <c r="F17" s="2" t="s">
        <v>72</v>
      </c>
    </row>
    <row r="18" spans="2:6" ht="18.600000000000001" thickTop="1" x14ac:dyDescent="0.45"/>
    <row r="19" spans="2:6" s="9" customFormat="1" x14ac:dyDescent="0.45">
      <c r="B19" s="10" t="s">
        <v>18</v>
      </c>
    </row>
    <row r="20" spans="2:6" ht="18.600000000000001" thickBot="1" x14ac:dyDescent="0.5"/>
    <row r="21" spans="2:6" ht="19.2" thickTop="1" thickBot="1" x14ac:dyDescent="0.5">
      <c r="B21" s="2" t="s">
        <v>76</v>
      </c>
      <c r="C21" s="15"/>
    </row>
    <row r="22" spans="2:6" ht="19.2" thickTop="1" thickBot="1" x14ac:dyDescent="0.5">
      <c r="B22" s="2" t="s">
        <v>19</v>
      </c>
      <c r="C22" s="7"/>
    </row>
    <row r="23" spans="2:6" ht="19.2" thickTop="1" thickBot="1" x14ac:dyDescent="0.5">
      <c r="B23" s="2" t="s">
        <v>20</v>
      </c>
      <c r="C23" s="15"/>
    </row>
    <row r="24" spans="2:6" ht="19.2" thickTop="1" thickBot="1" x14ac:dyDescent="0.5">
      <c r="B24" s="2" t="s">
        <v>21</v>
      </c>
      <c r="C24" s="7"/>
    </row>
    <row r="25" spans="2:6" ht="19.2" thickTop="1" thickBot="1" x14ac:dyDescent="0.5">
      <c r="B25" s="2" t="s">
        <v>22</v>
      </c>
      <c r="C25" s="7"/>
      <c r="D25" s="2"/>
    </row>
    <row r="26" spans="2:6" ht="19.2" thickTop="1" thickBot="1" x14ac:dyDescent="0.5">
      <c r="B26" s="2" t="s">
        <v>36</v>
      </c>
      <c r="C26" s="14"/>
    </row>
    <row r="27" spans="2:6" ht="19.2" thickTop="1" thickBot="1" x14ac:dyDescent="0.5">
      <c r="B27" s="2" t="s">
        <v>37</v>
      </c>
      <c r="C27" s="14"/>
    </row>
    <row r="28" spans="2:6" ht="19.2" thickTop="1" thickBot="1" x14ac:dyDescent="0.5">
      <c r="B28" s="2" t="s">
        <v>23</v>
      </c>
      <c r="C28" s="14"/>
    </row>
    <row r="29" spans="2:6" ht="19.2" thickTop="1" thickBot="1" x14ac:dyDescent="0.5">
      <c r="B29" s="2" t="s">
        <v>24</v>
      </c>
      <c r="C29" s="14"/>
    </row>
    <row r="30" spans="2:6" ht="19.2" thickTop="1" thickBot="1" x14ac:dyDescent="0.5">
      <c r="B30" s="2" t="s">
        <v>25</v>
      </c>
      <c r="C30" s="14"/>
    </row>
    <row r="31" spans="2:6" ht="19.2" thickTop="1" thickBot="1" x14ac:dyDescent="0.5">
      <c r="B31" s="2" t="s">
        <v>26</v>
      </c>
      <c r="C31" s="14"/>
    </row>
    <row r="32" spans="2:6" ht="19.2" thickTop="1" thickBot="1" x14ac:dyDescent="0.5">
      <c r="B32" s="2" t="s">
        <v>27</v>
      </c>
      <c r="C32" s="14"/>
    </row>
    <row r="33" spans="2:5" ht="19.2" thickTop="1" thickBot="1" x14ac:dyDescent="0.5">
      <c r="B33" s="2" t="s">
        <v>28</v>
      </c>
      <c r="C33" s="14"/>
    </row>
    <row r="34" spans="2:5" ht="19.2" thickTop="1" thickBot="1" x14ac:dyDescent="0.5">
      <c r="B34" s="2" t="s">
        <v>29</v>
      </c>
      <c r="C34" s="14"/>
    </row>
    <row r="35" spans="2:5" ht="19.2" thickTop="1" thickBot="1" x14ac:dyDescent="0.5">
      <c r="B35" s="2" t="s">
        <v>57</v>
      </c>
      <c r="C35" s="14"/>
      <c r="E35" t="s">
        <v>58</v>
      </c>
    </row>
    <row r="36" spans="2:5" ht="19.2" thickTop="1" thickBot="1" x14ac:dyDescent="0.5">
      <c r="B36" s="2" t="s">
        <v>30</v>
      </c>
      <c r="C36" s="7" t="s">
        <v>31</v>
      </c>
    </row>
    <row r="37" spans="2:5" ht="18.600000000000001" thickTop="1" x14ac:dyDescent="0.45"/>
    <row r="38" spans="2:5" s="9" customFormat="1" x14ac:dyDescent="0.45">
      <c r="B38" s="10" t="s">
        <v>38</v>
      </c>
    </row>
    <row r="39" spans="2:5" ht="18.600000000000001" thickBot="1" x14ac:dyDescent="0.5"/>
    <row r="40" spans="2:5" ht="19.2" thickTop="1" thickBot="1" x14ac:dyDescent="0.5">
      <c r="B40" s="12" t="s">
        <v>39</v>
      </c>
      <c r="C40" s="7"/>
    </row>
    <row r="41" spans="2:5" ht="19.2" thickTop="1" thickBot="1" x14ac:dyDescent="0.5">
      <c r="B41" s="12" t="s">
        <v>40</v>
      </c>
      <c r="C41" s="7"/>
    </row>
    <row r="42" spans="2:5" ht="19.2" thickTop="1" thickBot="1" x14ac:dyDescent="0.5">
      <c r="B42" s="12" t="s">
        <v>75</v>
      </c>
      <c r="C42" s="7"/>
    </row>
    <row r="43" spans="2:5" ht="18.600000000000001" thickTop="1" x14ac:dyDescent="0.45"/>
    <row r="44" spans="2:5" s="9" customFormat="1" x14ac:dyDescent="0.45">
      <c r="B44" s="10" t="s">
        <v>41</v>
      </c>
    </row>
    <row r="45" spans="2:5" ht="18.600000000000001" thickBot="1" x14ac:dyDescent="0.5"/>
    <row r="46" spans="2:5" ht="19.2" thickTop="1" thickBot="1" x14ac:dyDescent="0.5">
      <c r="B46" s="2" t="s">
        <v>42</v>
      </c>
      <c r="C46" s="7" t="s">
        <v>63</v>
      </c>
    </row>
    <row r="47" spans="2:5" ht="19.2" thickTop="1" thickBot="1" x14ac:dyDescent="0.5">
      <c r="B47" s="2" t="s">
        <v>43</v>
      </c>
      <c r="C47" s="7"/>
    </row>
    <row r="48" spans="2:5" ht="19.2" thickTop="1" thickBot="1" x14ac:dyDescent="0.5">
      <c r="B48" s="2" t="s">
        <v>66</v>
      </c>
      <c r="C48" s="7" t="s">
        <v>31</v>
      </c>
    </row>
    <row r="49" spans="2:8" ht="19.2" thickTop="1" thickBot="1" x14ac:dyDescent="0.5">
      <c r="B49" s="2" t="s">
        <v>44</v>
      </c>
      <c r="C49" s="7"/>
    </row>
    <row r="50" spans="2:8" ht="18.600000000000001" thickTop="1" x14ac:dyDescent="0.45"/>
    <row r="51" spans="2:8" s="9" customFormat="1" x14ac:dyDescent="0.45">
      <c r="B51" s="10" t="s">
        <v>45</v>
      </c>
    </row>
    <row r="52" spans="2:8" ht="18.600000000000001" thickBot="1" x14ac:dyDescent="0.5"/>
    <row r="53" spans="2:8" ht="19.2" thickTop="1" thickBot="1" x14ac:dyDescent="0.5">
      <c r="B53" s="2" t="s">
        <v>46</v>
      </c>
      <c r="C53" s="7" t="s">
        <v>33</v>
      </c>
    </row>
    <row r="54" spans="2:8" ht="18.600000000000001" thickTop="1" x14ac:dyDescent="0.45">
      <c r="E54" s="2" t="s">
        <v>51</v>
      </c>
    </row>
    <row r="55" spans="2:8" ht="18.600000000000001" thickBot="1" x14ac:dyDescent="0.5">
      <c r="E55" s="18" t="s">
        <v>47</v>
      </c>
      <c r="F55" s="18" t="s">
        <v>48</v>
      </c>
      <c r="G55" s="18" t="s">
        <v>49</v>
      </c>
      <c r="H55" s="18" t="s">
        <v>50</v>
      </c>
    </row>
    <row r="56" spans="2:8" ht="19.2" thickTop="1" thickBot="1" x14ac:dyDescent="0.5">
      <c r="E56" s="19">
        <v>1</v>
      </c>
      <c r="F56" s="14"/>
      <c r="G56" s="14"/>
      <c r="H56" s="14"/>
    </row>
    <row r="57" spans="2:8" ht="19.2" thickTop="1" thickBot="1" x14ac:dyDescent="0.5">
      <c r="E57" s="19">
        <v>2</v>
      </c>
      <c r="F57" s="14"/>
      <c r="G57" s="14"/>
      <c r="H57" s="14"/>
    </row>
    <row r="58" spans="2:8" ht="19.2" thickTop="1" thickBot="1" x14ac:dyDescent="0.5">
      <c r="E58" s="19">
        <v>3</v>
      </c>
      <c r="F58" s="14"/>
      <c r="G58" s="14"/>
      <c r="H58" s="14"/>
    </row>
    <row r="59" spans="2:8" ht="19.2" thickTop="1" thickBot="1" x14ac:dyDescent="0.5">
      <c r="E59" s="19">
        <v>4</v>
      </c>
      <c r="F59" s="14"/>
      <c r="G59" s="14"/>
      <c r="H59" s="14"/>
    </row>
    <row r="60" spans="2:8" ht="19.2" thickTop="1" thickBot="1" x14ac:dyDescent="0.5">
      <c r="E60" s="19">
        <v>5</v>
      </c>
      <c r="F60" s="14"/>
      <c r="G60" s="14"/>
      <c r="H60" s="14"/>
    </row>
    <row r="61" spans="2:8" ht="19.2" thickTop="1" thickBot="1" x14ac:dyDescent="0.5">
      <c r="E61" s="19">
        <v>6</v>
      </c>
      <c r="F61" s="14"/>
      <c r="G61" s="14"/>
      <c r="H61" s="14"/>
    </row>
    <row r="62" spans="2:8" ht="19.2" thickTop="1" thickBot="1" x14ac:dyDescent="0.5">
      <c r="E62" s="19">
        <v>7</v>
      </c>
      <c r="F62" s="14"/>
      <c r="G62" s="14"/>
      <c r="H62" s="14"/>
    </row>
    <row r="63" spans="2:8" ht="19.2" thickTop="1" thickBot="1" x14ac:dyDescent="0.5">
      <c r="E63" s="19">
        <v>8</v>
      </c>
      <c r="F63" s="14"/>
      <c r="G63" s="14"/>
      <c r="H63" s="14"/>
    </row>
    <row r="64" spans="2:8" ht="19.2" thickTop="1" thickBot="1" x14ac:dyDescent="0.5">
      <c r="E64" s="19">
        <v>9</v>
      </c>
      <c r="F64" s="14"/>
      <c r="G64" s="14"/>
      <c r="H64" s="14"/>
    </row>
    <row r="65" spans="2:2" ht="18.600000000000001" thickTop="1" x14ac:dyDescent="0.45"/>
    <row r="66" spans="2:2" s="9" customFormat="1" x14ac:dyDescent="0.45">
      <c r="B66" s="10" t="s">
        <v>52</v>
      </c>
    </row>
  </sheetData>
  <phoneticPr fontId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2CF6EE-9294-4A76-8417-14A82E0B7467}">
          <x14:formula1>
            <xm:f>補助シート!$B$3:$B$4</xm:f>
          </x14:formula1>
          <xm:sqref>C36 C53 C48</xm:sqref>
        </x14:dataValidation>
        <x14:dataValidation type="list" allowBlank="1" showInputMessage="1" showErrorMessage="1" xr:uid="{C4E424FC-BA6D-4157-AE2D-DA48E1468BE2}">
          <x14:formula1>
            <xm:f>補助シート!$B$11:$B$12</xm:f>
          </x14:formula1>
          <xm:sqref>C46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04FB7-232A-4A7C-ADB7-F0F59C7E5A7D}">
  <sheetPr>
    <tabColor theme="4" tint="0.79998168889431442"/>
  </sheetPr>
  <dimension ref="A1:A70"/>
  <sheetViews>
    <sheetView workbookViewId="0">
      <selection activeCell="E19" sqref="E19"/>
    </sheetView>
  </sheetViews>
  <sheetFormatPr defaultRowHeight="18" x14ac:dyDescent="0.45"/>
  <sheetData>
    <row r="1" spans="1:1" x14ac:dyDescent="0.45">
      <c r="A1" t="str">
        <f>補助シート2!A1&amp;補助シート2!B1</f>
        <v>#navi(..//)</v>
      </c>
    </row>
    <row r="2" spans="1:1" x14ac:dyDescent="0.45">
      <c r="A2" t="str">
        <f>補助シート2!A2&amp;補助シート2!B2</f>
        <v>//*</v>
      </c>
    </row>
    <row r="3" spans="1:1" x14ac:dyDescent="0.45">
      <c r="A3" t="str">
        <f>補助シート2!A3&amp;補助シート2!B3</f>
        <v>|&gt;|&gt;|&gt;|&gt;|&gt;|&gt;|&gt;|&gt;|&gt;|BGCOLOR():|</v>
      </c>
    </row>
    <row r="4" spans="1:1" x14ac:dyDescent="0.45">
      <c r="A4" t="str">
        <f>補助シート2!A4&amp;補助シート2!B4</f>
        <v>|BGCOLOR():|BGCOLOR():|BGCOLOR():CENTER:|BGCOLOR():|BGCOLOR():CENTER:69|BGCOLOR():110|BGCOLOR():CENTER:69|BGCOLOR():110|BGCOLOR():|BGCOLOR():|c</v>
      </c>
    </row>
    <row r="5" spans="1:1" x14ac:dyDescent="0.45">
      <c r="A5" t="str">
        <f>補助シート2!A5&amp;補助シート2!B5</f>
        <v>||&gt;|&gt;|&gt;|&gt;|&gt;|&gt;|&gt;|BGCOLOR():||</v>
      </c>
    </row>
    <row r="6" spans="1:1" x14ac:dyDescent="0.45">
      <c r="A6" t="str">
        <f>補助シート2!A6&amp;補助シート2!B6</f>
        <v>|~||&amp;ref(http://notarejini.orz.hm/up3/img/exp014176.png,272x448);||&amp;color(){名前};|&gt;|&gt;|||~|</v>
      </c>
    </row>
    <row r="7" spans="1:1" x14ac:dyDescent="0.45">
      <c r="A7" t="str">
        <f>補助シート2!A7&amp;補助シート2!B7</f>
        <v>//|~|~|~|~|&amp;color(){種族};|&gt;|&gt;||~|~|</v>
      </c>
    </row>
    <row r="8" spans="1:1" x14ac:dyDescent="0.45">
      <c r="A8" t="str">
        <f>補助シート2!A8&amp;補助シート2!B8</f>
        <v>|~|~|~|~|&amp;color(){性別};||&amp;color(){年齢};||~|~|</v>
      </c>
    </row>
    <row r="9" spans="1:1" x14ac:dyDescent="0.45">
      <c r="A9" t="str">
        <f>補助シート2!A9&amp;補助シート2!B9</f>
        <v>//|~|~|~|~|&amp;color(){身長};|&gt;|&gt;||~|~|</v>
      </c>
    </row>
    <row r="10" spans="1:1" x14ac:dyDescent="0.45">
      <c r="A10" t="str">
        <f>補助シート2!A10&amp;補助シート2!B10</f>
        <v>//|~|~|~|~|&amp;color(){体重};|&gt;|&gt;||~|~|</v>
      </c>
    </row>
    <row r="11" spans="1:1" x14ac:dyDescent="0.45">
      <c r="A11" t="str">
        <f>補助シート2!A11&amp;補助シート2!B11</f>
        <v>//|~|~|~|~|&amp;color(){出身};|&gt;|&gt;||~|~|</v>
      </c>
    </row>
    <row r="12" spans="1:1" x14ac:dyDescent="0.45">
      <c r="A12" t="str">
        <f>補助シート2!A12&amp;補助シート2!B12</f>
        <v>//|~|~|~|~|&amp;color(){職業};|&gt;|&gt;||~|~|</v>
      </c>
    </row>
    <row r="13" spans="1:1" x14ac:dyDescent="0.45">
      <c r="A13" t="str">
        <f>補助シート2!A13&amp;補助シート2!B13</f>
        <v>//|~|~|~|~|&amp;color(){学籍};|&gt;|&gt;||~|~|</v>
      </c>
    </row>
    <row r="14" spans="1:1" x14ac:dyDescent="0.45">
      <c r="A14" t="str">
        <f>補助シート2!A14&amp;補助シート2!B14</f>
        <v>//|~|~|~|~|&amp;color(){所属};|&gt;|&gt;||~|~|</v>
      </c>
    </row>
    <row r="15" spans="1:1" x14ac:dyDescent="0.45">
      <c r="A15" t="str">
        <f>補助シート2!A15&amp;補助シート2!B15</f>
        <v>//|~|~|~|~|&amp;color(){好き};|&gt;|&gt;||~|~|</v>
      </c>
    </row>
    <row r="16" spans="1:1" x14ac:dyDescent="0.45">
      <c r="A16" t="str">
        <f>補助シート2!A16&amp;補助シート2!B16</f>
        <v>//|~|~|~|~|&amp;color(){嫌い};|&gt;|&gt;||~|~|</v>
      </c>
    </row>
    <row r="17" spans="1:1" x14ac:dyDescent="0.45">
      <c r="A17" t="str">
        <f>補助シート2!A17&amp;補助シート2!B17</f>
        <v>//|~|~|~|~|&amp;color(){RP傾向};|&gt;|&gt;||~|~|</v>
      </c>
    </row>
    <row r="18" spans="1:1" x14ac:dyDescent="0.45">
      <c r="A18" t="str">
        <f>補助シート2!A18&amp;補助シート2!B18</f>
        <v>//|~|~|~|~|&amp;color(){企画};|&gt;|&gt;|[[]]|~|~|</v>
      </c>
    </row>
    <row r="19" spans="1:1" x14ac:dyDescent="0.45">
      <c r="A19" t="str">
        <f>補助シート2!A19&amp;補助シート2!B19</f>
        <v>|~|~|~|~|&amp;color(){なう};|&gt;|&gt;|#listbox3(いない,server,stay2)|~|~|</v>
      </c>
    </row>
    <row r="20" spans="1:1" x14ac:dyDescent="0.45">
      <c r="A20" t="str">
        <f>補助シート2!A20&amp;補助シート2!B20</f>
        <v>|~|&gt;|&gt;|&gt;|&gt;|&gt;|&gt;|&gt;|BGCOLOR():|~|</v>
      </c>
    </row>
    <row r="21" spans="1:1" x14ac:dyDescent="0.45">
      <c r="A21" t="str">
        <f>補助シート2!A21&amp;補助シート2!B21</f>
        <v>|&gt;|&gt;|&gt;|&gt;|&gt;|&gt;|&gt;|&gt;|&gt;|BGCOLOR():|</v>
      </c>
    </row>
    <row r="22" spans="1:1" x14ac:dyDescent="0.45">
      <c r="A22" t="str">
        <f>補助シート2!A22&amp;補助シート2!B22</f>
        <v>~</v>
      </c>
    </row>
    <row r="23" spans="1:1" x14ac:dyDescent="0.45">
      <c r="A23" t="str">
        <f>補助シート2!A23&amp;補助シート2!B23</f>
        <v>~</v>
      </c>
    </row>
    <row r="24" spans="1:1" x14ac:dyDescent="0.45">
      <c r="A24" t="str">
        <f>補助シート2!A24&amp;補助シート2!B24</f>
        <v>**三行説明</v>
      </c>
    </row>
    <row r="25" spans="1:1" x14ac:dyDescent="0.45">
      <c r="A25" t="str">
        <f>補助シート2!A25&amp;補助シート2!B25</f>
        <v>-</v>
      </c>
    </row>
    <row r="26" spans="1:1" x14ac:dyDescent="0.45">
      <c r="A26" t="str">
        <f>補助シート2!A26&amp;補助シート2!B26</f>
        <v>-</v>
      </c>
    </row>
    <row r="27" spans="1:1" x14ac:dyDescent="0.45">
      <c r="A27" t="str">
        <f>補助シート2!A27&amp;補助シート2!B27</f>
        <v>-</v>
      </c>
    </row>
    <row r="28" spans="1:1" x14ac:dyDescent="0.45">
      <c r="A28" t="str">
        <f>補助シート2!A28&amp;補助シート2!B28</f>
        <v>~</v>
      </c>
    </row>
    <row r="29" spans="1:1" x14ac:dyDescent="0.45">
      <c r="A29" t="str">
        <f>補助シート2!A29&amp;補助シート2!B29</f>
        <v>~</v>
      </c>
    </row>
    <row r="30" spans="1:1" x14ac:dyDescent="0.45">
      <c r="A30" t="str">
        <f>補助シート2!A30&amp;補助シート2!B30</f>
        <v>**コメント</v>
      </c>
    </row>
    <row r="31" spans="1:1" x14ac:dyDescent="0.45">
      <c r="A31" t="str">
        <f>補助シート2!A31&amp;補助シート2!B31</f>
        <v>//#region(ロケーション表　)&amp;br;</v>
      </c>
    </row>
    <row r="32" spans="1:1" x14ac:dyDescent="0.45">
      <c r="A32" t="str">
        <f>補助シート2!A32&amp;補助シート2!B32</f>
        <v>//|&gt;|&gt;|&gt;|&gt;|&gt;|&gt;|&gt;|BGCOLOR():&amp;color(){ロケーション表};　　　　　　　　　　　　　　　　　　　　　　　　　　　　　　　　　　　　　　　|</v>
      </c>
    </row>
    <row r="33" spans="1:1" x14ac:dyDescent="0.45">
      <c r="A33" t="str">
        <f>補助シート2!A33&amp;補助シート2!B33</f>
        <v>//|BGCOLOR():|BGCOLOR():|BGCOLOR():CENTER:|BGCOLOR():CENTER:|BGCOLOR():CENTER:|BGCOLOR():|BGCOLOR():|BGCOLOR():|c</v>
      </c>
    </row>
    <row r="34" spans="1:1" x14ac:dyDescent="0.45">
      <c r="A34" t="str">
        <f>補助シート2!A34&amp;補助シート2!B34</f>
        <v>//||&gt;|&gt;|&gt;|&gt;|&gt;|BGCOLOR():||</v>
      </c>
    </row>
    <row r="35" spans="1:1" x14ac:dyDescent="0.45">
      <c r="A35" t="str">
        <f>補助シート2!A35&amp;補助シート2!B35</f>
        <v>//|||BGCOLOR():&amp;color(){秒数};|BGCOLOR():&amp;color(){時刻};|BGCOLOR():&amp;color(){場所};|BGCOLOR():CENTER:&amp;color(){状況};|||</v>
      </c>
    </row>
    <row r="36" spans="1:1" x14ac:dyDescent="0.45">
      <c r="A36" t="str">
        <f>補助シート2!A36&amp;補助シート2!B36</f>
        <v>//|~|~|1|時刻|場所|状況|~|~|</v>
      </c>
    </row>
    <row r="37" spans="1:1" x14ac:dyDescent="0.45">
      <c r="A37" t="str">
        <f>補助シート2!A37&amp;補助シート2!B37</f>
        <v>//|~|~|2||||~|~|</v>
      </c>
    </row>
    <row r="38" spans="1:1" x14ac:dyDescent="0.45">
      <c r="A38" t="str">
        <f>補助シート2!A38&amp;補助シート2!B38</f>
        <v>//|~|~|3||||~|~|</v>
      </c>
    </row>
    <row r="39" spans="1:1" x14ac:dyDescent="0.45">
      <c r="A39" t="str">
        <f>補助シート2!A39&amp;補助シート2!B39</f>
        <v>//|~|~|4||||~|~|</v>
      </c>
    </row>
    <row r="40" spans="1:1" x14ac:dyDescent="0.45">
      <c r="A40" t="str">
        <f>補助シート2!A40&amp;補助シート2!B40</f>
        <v>//|~|~|5||||~|~|</v>
      </c>
    </row>
    <row r="41" spans="1:1" x14ac:dyDescent="0.45">
      <c r="A41" t="str">
        <f>補助シート2!A41&amp;補助シート2!B41</f>
        <v>//|~|~|6||||~|~|</v>
      </c>
    </row>
    <row r="42" spans="1:1" x14ac:dyDescent="0.45">
      <c r="A42" t="str">
        <f>補助シート2!A42&amp;補助シート2!B42</f>
        <v>//|~|~|7||||~|~|</v>
      </c>
    </row>
    <row r="43" spans="1:1" x14ac:dyDescent="0.45">
      <c r="A43" t="str">
        <f>補助シート2!A43&amp;補助シート2!B43</f>
        <v>//|~|~|8||||~|~|</v>
      </c>
    </row>
    <row r="44" spans="1:1" x14ac:dyDescent="0.45">
      <c r="A44" t="str">
        <f>補助シート2!A44&amp;補助シート2!B44</f>
        <v>//|~|~|9||||~|~|</v>
      </c>
    </row>
    <row r="45" spans="1:1" x14ac:dyDescent="0.45">
      <c r="A45" t="str">
        <f>補助シート2!A45&amp;補助シート2!B45</f>
        <v>//|~|~|0||||~|~|</v>
      </c>
    </row>
    <row r="46" spans="1:1" x14ac:dyDescent="0.45">
      <c r="A46" t="str">
        <f>補助シート2!A46&amp;補助シート2!B46</f>
        <v>//||&gt;|&gt;|&gt;|&gt;|&gt;|BGCOLOR():||</v>
      </c>
    </row>
    <row r="47" spans="1:1" x14ac:dyDescent="0.45">
      <c r="A47" t="str">
        <f>補助シート2!A47&amp;補助シート2!B47</f>
        <v>//||&gt;|&gt;|&gt;|&gt;|&gt;|BGCOLOR():||</v>
      </c>
    </row>
    <row r="48" spans="1:1" x14ac:dyDescent="0.45">
      <c r="A48" t="str">
        <f>補助シート2!A48&amp;補助シート2!B48</f>
        <v>//#endregion</v>
      </c>
    </row>
    <row r="49" spans="1:1" x14ac:dyDescent="0.45">
      <c r="A49" t="str">
        <f>補助シート2!A49&amp;補助シート2!B49</f>
        <v>~</v>
      </c>
    </row>
    <row r="50" spans="1:1" x14ac:dyDescent="0.45">
      <c r="A50" t="str">
        <f>補助シート2!A50&amp;補助シート2!B50</f>
        <v>|||BGCOLOR():1200|||c</v>
      </c>
    </row>
    <row r="51" spans="1:1" x14ac:dyDescent="0.45">
      <c r="A51" t="str">
        <f>補助シート2!A51&amp;補助シート2!B51</f>
        <v>|&gt;|&gt;|&gt;|&gt;|BGCOLOR():|</v>
      </c>
    </row>
    <row r="52" spans="1:1" x14ac:dyDescent="0.45">
      <c r="A52" t="str">
        <f>補助シート2!A52&amp;補助シート2!B52</f>
        <v>|BGCOLOR():|BGCOLOR():|BGCOLOR():[[&amp;ref(http://notarejini.orz.hm/up2/file/qst076477.png);&gt;編集:]]|BGCOLOR():|BGCOLOR():|</v>
      </c>
    </row>
    <row r="53" spans="1:1" x14ac:dyDescent="0.45">
      <c r="A53" t="str">
        <f>補助シート2!A53&amp;補助シート2!B53</f>
        <v>|~|~|#pcomment(,3,below,reply)|~|~|</v>
      </c>
    </row>
    <row r="54" spans="1:1" x14ac:dyDescent="0.45">
      <c r="A54" t="str">
        <f>補助シート2!A54&amp;補助シート2!B54</f>
        <v>|~|~|BGCOLOR():[[&amp;ref(http://notarejini.orz.hm/up2/file/qst076477.png);&gt;編集:]]|~|~|</v>
      </c>
    </row>
    <row r="55" spans="1:1" x14ac:dyDescent="0.45">
      <c r="A55" t="str">
        <f>補助シート2!A55&amp;補助シート2!B55</f>
        <v>|&gt;|&gt;|&gt;|&gt;|BGCOLOR():|</v>
      </c>
    </row>
    <row r="56" spans="1:1" x14ac:dyDescent="0.45">
      <c r="A56" t="str">
        <f>補助シート2!A56&amp;補助シート2!B56</f>
        <v>~</v>
      </c>
    </row>
    <row r="57" spans="1:1" x14ac:dyDescent="0.45">
      <c r="A57" t="str">
        <f>補助シート2!A57&amp;補助シート2!B57</f>
        <v>**設定</v>
      </c>
    </row>
    <row r="58" spans="1:1" x14ac:dyDescent="0.45">
      <c r="A58" t="str">
        <f>補助シート2!A58&amp;補助シート2!B58</f>
        <v/>
      </c>
    </row>
    <row r="59" spans="1:1" x14ac:dyDescent="0.45">
      <c r="A59" t="str">
        <f>補助シート2!A59&amp;補助シート2!B59</f>
        <v>~</v>
      </c>
    </row>
    <row r="60" spans="1:1" x14ac:dyDescent="0.45">
      <c r="A60" t="str">
        <f>補助シート2!A60&amp;補助シート2!B60</f>
        <v>**相談コメント</v>
      </c>
    </row>
    <row r="61" spans="1:1" x14ac:dyDescent="0.45">
      <c r="A61" t="str">
        <f>補助シート2!A61&amp;補助シート2!B61</f>
        <v>|||BGCOLOR():1200|||c</v>
      </c>
    </row>
    <row r="62" spans="1:1" x14ac:dyDescent="0.45">
      <c r="A62" t="str">
        <f>補助シート2!A62&amp;補助シート2!B62</f>
        <v>|&gt;|&gt;|&gt;|&gt;|BGCOLOR():|</v>
      </c>
    </row>
    <row r="63" spans="1:1" x14ac:dyDescent="0.45">
      <c r="A63" t="str">
        <f>補助シート2!A63&amp;補助シート2!B63</f>
        <v>|BGCOLOR():|BGCOLOR():|BGCOLOR():[[&amp;ref(http://notarejini.orz.hm/up2/file/qst076477.png);&gt;編集:]]|BGCOLOR():|BGCOLOR():|</v>
      </c>
    </row>
    <row r="64" spans="1:1" x14ac:dyDescent="0.45">
      <c r="A64" t="str">
        <f>補助シート2!A64&amp;補助シート2!B64</f>
        <v>|~|~|#pcomment(,2,below,reply)|~|~|</v>
      </c>
    </row>
    <row r="65" spans="1:1" x14ac:dyDescent="0.45">
      <c r="A65" t="str">
        <f>補助シート2!A65&amp;補助シート2!B65</f>
        <v>|~|~|BGCOLOR():[[&amp;ref(http://notarejini.orz.hm/up2/file/qst076477.png);&gt;編集:]]|~|~|</v>
      </c>
    </row>
    <row r="66" spans="1:1" x14ac:dyDescent="0.45">
      <c r="A66" t="str">
        <f>補助シート2!A66&amp;補助シート2!B66</f>
        <v>|&gt;|&gt;|&gt;|&gt;|BGCOLOR():|</v>
      </c>
    </row>
    <row r="67" spans="1:1" x14ac:dyDescent="0.45">
      <c r="A67" t="str">
        <f>補助シート2!A67&amp;補助シート2!B67</f>
        <v>~</v>
      </c>
    </row>
    <row r="68" spans="1:1" x14ac:dyDescent="0.45">
      <c r="A68" t="str">
        <f>補助シート2!A68&amp;補助シート2!B68</f>
        <v/>
      </c>
    </row>
    <row r="69" spans="1:1" x14ac:dyDescent="0.45">
      <c r="A69" t="str">
        <f>補助シート2!A69&amp;補助シート2!B69</f>
        <v>**//コメントアウト</v>
      </c>
    </row>
    <row r="70" spans="1:1" x14ac:dyDescent="0.45">
      <c r="A70" t="str">
        <f>補助シート2!A70&amp;補助シート2!B70</f>
        <v>///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11F44-4754-43A5-B4B3-4BCAB3E09E3B}">
  <dimension ref="B2:B12"/>
  <sheetViews>
    <sheetView workbookViewId="0">
      <selection activeCell="B7" sqref="B7"/>
    </sheetView>
  </sheetViews>
  <sheetFormatPr defaultRowHeight="18" x14ac:dyDescent="0.45"/>
  <cols>
    <col min="2" max="2" width="26.8984375" customWidth="1"/>
  </cols>
  <sheetData>
    <row r="2" spans="2:2" x14ac:dyDescent="0.45">
      <c r="B2" s="17" t="s">
        <v>35</v>
      </c>
    </row>
    <row r="3" spans="2:2" x14ac:dyDescent="0.45">
      <c r="B3" s="16" t="s">
        <v>32</v>
      </c>
    </row>
    <row r="4" spans="2:2" x14ac:dyDescent="0.45">
      <c r="B4" s="16" t="s">
        <v>34</v>
      </c>
    </row>
    <row r="6" spans="2:2" x14ac:dyDescent="0.45">
      <c r="B6" s="17" t="s">
        <v>62</v>
      </c>
    </row>
    <row r="7" spans="2:2" x14ac:dyDescent="0.45">
      <c r="B7" s="16">
        <f>IFERROR(ROUND(IF(名簿情報!C14="",340,名簿情報!C15)/名簿情報!C17*名簿情報!E17,0),0)</f>
        <v>272</v>
      </c>
    </row>
    <row r="8" spans="2:2" x14ac:dyDescent="0.45">
      <c r="B8" s="16">
        <f>IFERROR(ROUND(IF(名簿情報!C14="",560,名簿情報!C16)/名簿情報!C17*名簿情報!E17,0),0)</f>
        <v>448</v>
      </c>
    </row>
    <row r="10" spans="2:2" x14ac:dyDescent="0.45">
      <c r="B10" s="17" t="s">
        <v>65</v>
      </c>
    </row>
    <row r="11" spans="2:2" x14ac:dyDescent="0.45">
      <c r="B11" s="16" t="s">
        <v>63</v>
      </c>
    </row>
    <row r="12" spans="2:2" x14ac:dyDescent="0.45">
      <c r="B12" s="16" t="s">
        <v>64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14CF5-338B-43EB-A54F-3A6394C0DC49}">
  <dimension ref="A1:B70"/>
  <sheetViews>
    <sheetView workbookViewId="0">
      <selection activeCell="B7" sqref="B7"/>
    </sheetView>
  </sheetViews>
  <sheetFormatPr defaultRowHeight="18" x14ac:dyDescent="0.45"/>
  <cols>
    <col min="2" max="2" width="8.796875" customWidth="1"/>
  </cols>
  <sheetData>
    <row r="1" spans="1:2" x14ac:dyDescent="0.45">
      <c r="B1" t="s">
        <v>53</v>
      </c>
    </row>
    <row r="2" spans="1:2" x14ac:dyDescent="0.45">
      <c r="B2" t="str">
        <f>IF(名簿情報!C21="","//*","*")&amp;名簿情報!C21</f>
        <v>//*</v>
      </c>
    </row>
    <row r="3" spans="1:2" x14ac:dyDescent="0.45">
      <c r="B3" t="str">
        <f>"|&gt;|&gt;|&gt;|&gt;|&gt;|&gt;|&gt;|&gt;|&gt;|BGCOLOR("&amp;名簿情報!$C$7&amp;"):|"</f>
        <v>|&gt;|&gt;|&gt;|&gt;|&gt;|&gt;|&gt;|&gt;|&gt;|BGCOLOR():|</v>
      </c>
    </row>
    <row r="4" spans="1:2" x14ac:dyDescent="0.45">
      <c r="B4" t="str">
        <f>"|BGCOLOR("&amp;名簿情報!$C$7&amp;"):|BGCOLOR("&amp;名簿情報!$C$8&amp;"):|BGCOLOR("&amp;名簿情報!$C$7&amp;"):CENTER:|BGCOLOR("&amp;名簿情報!$C$8&amp;"):|BGCOLOR("&amp;名簿情報!$C$7&amp;"):CENTER:69|BGCOLOR("&amp;名簿情報!$C$9&amp;"):110|BGCOLOR("&amp;名簿情報!$C$7&amp;"):CENTER:69|BGCOLOR("&amp;名簿情報!$C$9&amp;"):110|BGCOLOR("&amp;名簿情報!$C$8&amp;"):|BGCOLOR("&amp;名簿情報!$C$7&amp;"):|c"</f>
        <v>|BGCOLOR():|BGCOLOR():|BGCOLOR():CENTER:|BGCOLOR():|BGCOLOR():CENTER:69|BGCOLOR():110|BGCOLOR():CENTER:69|BGCOLOR():110|BGCOLOR():|BGCOLOR():|c</v>
      </c>
    </row>
    <row r="5" spans="1:2" x14ac:dyDescent="0.45">
      <c r="B5" t="str">
        <f>"||&gt;|&gt;|&gt;|&gt;|&gt;|&gt;|&gt;|BGCOLOR("&amp;名簿情報!$C$8&amp;"):||"</f>
        <v>||&gt;|&gt;|&gt;|&gt;|&gt;|&gt;|&gt;|BGCOLOR():||</v>
      </c>
    </row>
    <row r="6" spans="1:2" x14ac:dyDescent="0.45">
      <c r="B6" t="str">
        <f>"|~||&amp;ref("&amp;IF(名簿情報!$C$14="","http://notarejini.orz.hm/up3/img/exp014176.png",名簿情報!$C$14)&amp;","&amp;IF(補助シート!$B$7=0,"",補助シート!$B$7&amp;"x")&amp;IF(補助シート!$B$8=0,"",補助シート!$B$8)&amp;");||&amp;color("&amp;名簿情報!$C$9&amp;"){名前};|&gt;|&gt;|"&amp;名簿情報!C22&amp;"||~|"</f>
        <v>|~||&amp;ref(http://notarejini.orz.hm/up3/img/exp014176.png,272x448);||&amp;color(){名前};|&gt;|&gt;|||~|</v>
      </c>
    </row>
    <row r="7" spans="1:2" x14ac:dyDescent="0.45">
      <c r="A7" t="str">
        <f>IF(名簿情報!C23="","//","")</f>
        <v>//</v>
      </c>
      <c r="B7" t="str">
        <f>"|~|~|~|~|&amp;color("&amp;名簿情報!$C$9&amp;"){種族};|&gt;|&gt;|"&amp;名簿情報!C23&amp;"|~|~|"</f>
        <v>|~|~|~|~|&amp;color(){種族};|&gt;|&gt;||~|~|</v>
      </c>
    </row>
    <row r="8" spans="1:2" x14ac:dyDescent="0.45">
      <c r="B8" t="str">
        <f>"|~|~|~|~|&amp;color("&amp;名簿情報!$C$9&amp;"){性別};|"&amp;名簿情報!C24&amp;"|&amp;color("&amp;名簿情報!$C$9&amp;"){年齢};|"&amp;名簿情報!C25&amp;"|~|~|"</f>
        <v>|~|~|~|~|&amp;color(){性別};||&amp;color(){年齢};||~|~|</v>
      </c>
    </row>
    <row r="9" spans="1:2" x14ac:dyDescent="0.45">
      <c r="A9" t="str">
        <f>IF(名簿情報!C26="","//","")</f>
        <v>//</v>
      </c>
      <c r="B9" t="str">
        <f>"|~|~|~|~|&amp;color("&amp;名簿情報!$C$9&amp;"){身長};|&gt;|&gt;|"&amp;名簿情報!C26&amp;"|~|~|"</f>
        <v>|~|~|~|~|&amp;color(){身長};|&gt;|&gt;||~|~|</v>
      </c>
    </row>
    <row r="10" spans="1:2" x14ac:dyDescent="0.45">
      <c r="A10" t="str">
        <f>IF(名簿情報!C27="","//","")</f>
        <v>//</v>
      </c>
      <c r="B10" t="str">
        <f>"|~|~|~|~|&amp;color("&amp;名簿情報!$C$9&amp;"){体重};|&gt;|&gt;|"&amp;名簿情報!C27&amp;"|~|~|"</f>
        <v>|~|~|~|~|&amp;color(){体重};|&gt;|&gt;||~|~|</v>
      </c>
    </row>
    <row r="11" spans="1:2" x14ac:dyDescent="0.45">
      <c r="A11" t="str">
        <f>IF(名簿情報!C28="","//","")</f>
        <v>//</v>
      </c>
      <c r="B11" t="str">
        <f>"|~|~|~|~|&amp;color("&amp;名簿情報!$C$9&amp;"){出身};|&gt;|&gt;|"&amp;名簿情報!C28&amp;"|~|~|"</f>
        <v>|~|~|~|~|&amp;color(){出身};|&gt;|&gt;||~|~|</v>
      </c>
    </row>
    <row r="12" spans="1:2" x14ac:dyDescent="0.45">
      <c r="A12" t="str">
        <f>IF(名簿情報!C29="","//","")</f>
        <v>//</v>
      </c>
      <c r="B12" t="str">
        <f>"|~|~|~|~|&amp;color("&amp;名簿情報!$C$9&amp;"){職業};|&gt;|&gt;|"&amp;名簿情報!C29&amp;"|~|~|"</f>
        <v>|~|~|~|~|&amp;color(){職業};|&gt;|&gt;||~|~|</v>
      </c>
    </row>
    <row r="13" spans="1:2" x14ac:dyDescent="0.45">
      <c r="A13" t="str">
        <f>IF(名簿情報!C30="","//","")</f>
        <v>//</v>
      </c>
      <c r="B13" t="str">
        <f>"|~|~|~|~|&amp;color("&amp;名簿情報!$C$9&amp;"){学籍};|&gt;|&gt;|"&amp;名簿情報!C30&amp;"|~|~|"</f>
        <v>|~|~|~|~|&amp;color(){学籍};|&gt;|&gt;||~|~|</v>
      </c>
    </row>
    <row r="14" spans="1:2" x14ac:dyDescent="0.45">
      <c r="A14" t="str">
        <f>IF(名簿情報!C31="","//","")</f>
        <v>//</v>
      </c>
      <c r="B14" t="str">
        <f>"|~|~|~|~|&amp;color("&amp;名簿情報!$C$9&amp;"){所属};|&gt;|&gt;|"&amp;名簿情報!C31&amp;"|~|~|"</f>
        <v>|~|~|~|~|&amp;color(){所属};|&gt;|&gt;||~|~|</v>
      </c>
    </row>
    <row r="15" spans="1:2" x14ac:dyDescent="0.45">
      <c r="A15" t="str">
        <f>IF(名簿情報!C32="","//","")</f>
        <v>//</v>
      </c>
      <c r="B15" t="str">
        <f>"|~|~|~|~|&amp;color("&amp;名簿情報!$C$9&amp;"){好き};|&gt;|&gt;|"&amp;名簿情報!C32&amp;"|~|~|"</f>
        <v>|~|~|~|~|&amp;color(){好き};|&gt;|&gt;||~|~|</v>
      </c>
    </row>
    <row r="16" spans="1:2" x14ac:dyDescent="0.45">
      <c r="A16" t="str">
        <f>IF(名簿情報!C33="","//","")</f>
        <v>//</v>
      </c>
      <c r="B16" t="str">
        <f>"|~|~|~|~|&amp;color("&amp;名簿情報!$C$9&amp;"){嫌い};|&gt;|&gt;|"&amp;名簿情報!C33&amp;"|~|~|"</f>
        <v>|~|~|~|~|&amp;color(){嫌い};|&gt;|&gt;||~|~|</v>
      </c>
    </row>
    <row r="17" spans="1:2" x14ac:dyDescent="0.45">
      <c r="A17" t="str">
        <f>IF(名簿情報!C34="","//","")</f>
        <v>//</v>
      </c>
      <c r="B17" t="str">
        <f>"|~|~|~|~|&amp;color("&amp;名簿情報!$C$9&amp;"){RP傾向};|&gt;|&gt;|"&amp;名簿情報!C34&amp;"|~|~|"</f>
        <v>|~|~|~|~|&amp;color(){RP傾向};|&gt;|&gt;||~|~|</v>
      </c>
    </row>
    <row r="18" spans="1:2" x14ac:dyDescent="0.45">
      <c r="A18" t="str">
        <f>IF(名簿情報!C35="","//","")</f>
        <v>//</v>
      </c>
      <c r="B18" t="str">
        <f>"|~|~|~|~|&amp;color("&amp;名簿情報!$C$9&amp;"){企画};|&gt;|&gt;|[["&amp;名簿情報!C35&amp;"]]|~|~|"</f>
        <v>|~|~|~|~|&amp;color(){企画};|&gt;|&gt;|[[]]|~|~|</v>
      </c>
    </row>
    <row r="19" spans="1:2" x14ac:dyDescent="0.45">
      <c r="B19" t="str">
        <f>"|~|~|~|~|&amp;color("&amp;名簿情報!$C$9&amp;"){なう};|&gt;|&gt;|#listbox3(いない,server,stay2)|~|~|"</f>
        <v>|~|~|~|~|&amp;color(){なう};|&gt;|&gt;|#listbox3(いない,server,stay2)|~|~|</v>
      </c>
    </row>
    <row r="20" spans="1:2" x14ac:dyDescent="0.45">
      <c r="B20" t="str">
        <f>"|~|&gt;|&gt;|&gt;|&gt;|&gt;|&gt;|&gt;|BGCOLOR("&amp;名簿情報!$C$8&amp;"):|~|"</f>
        <v>|~|&gt;|&gt;|&gt;|&gt;|&gt;|&gt;|&gt;|BGCOLOR():|~|</v>
      </c>
    </row>
    <row r="21" spans="1:2" x14ac:dyDescent="0.45">
      <c r="B21" t="str">
        <f>"|&gt;|&gt;|&gt;|&gt;|&gt;|&gt;|&gt;|&gt;|&gt;|BGCOLOR("&amp;名簿情報!$C$7&amp;"):|"</f>
        <v>|&gt;|&gt;|&gt;|&gt;|&gt;|&gt;|&gt;|&gt;|&gt;|BGCOLOR():|</v>
      </c>
    </row>
    <row r="22" spans="1:2" x14ac:dyDescent="0.45">
      <c r="B22" t="s">
        <v>69</v>
      </c>
    </row>
    <row r="23" spans="1:2" x14ac:dyDescent="0.45">
      <c r="B23" t="s">
        <v>69</v>
      </c>
    </row>
    <row r="24" spans="1:2" x14ac:dyDescent="0.45">
      <c r="B24" t="s">
        <v>59</v>
      </c>
    </row>
    <row r="25" spans="1:2" x14ac:dyDescent="0.45">
      <c r="B25" t="str">
        <f>"-"&amp;名簿情報!C40</f>
        <v>-</v>
      </c>
    </row>
    <row r="26" spans="1:2" x14ac:dyDescent="0.45">
      <c r="B26" t="str">
        <f>"-"&amp;名簿情報!C41</f>
        <v>-</v>
      </c>
    </row>
    <row r="27" spans="1:2" x14ac:dyDescent="0.45">
      <c r="B27" t="str">
        <f>"-"&amp;名簿情報!C42</f>
        <v>-</v>
      </c>
    </row>
    <row r="28" spans="1:2" x14ac:dyDescent="0.45">
      <c r="B28" t="s">
        <v>54</v>
      </c>
    </row>
    <row r="29" spans="1:2" x14ac:dyDescent="0.45">
      <c r="B29" t="s">
        <v>69</v>
      </c>
    </row>
    <row r="30" spans="1:2" x14ac:dyDescent="0.45">
      <c r="B30" t="s">
        <v>60</v>
      </c>
    </row>
    <row r="31" spans="1:2" x14ac:dyDescent="0.45">
      <c r="A31" t="str">
        <f>IF(名簿情報!$C$53="なし","//","")</f>
        <v>//</v>
      </c>
      <c r="B31" t="s">
        <v>61</v>
      </c>
    </row>
    <row r="32" spans="1:2" x14ac:dyDescent="0.45">
      <c r="A32" t="str">
        <f>IF(名簿情報!$C$53="なし","//","")</f>
        <v>//</v>
      </c>
      <c r="B32" t="str">
        <f>"|&gt;|&gt;|&gt;|&gt;|&gt;|&gt;|&gt;|BGCOLOR("&amp;名簿情報!$C$7&amp;"):&amp;color("&amp;名簿情報!$C$9&amp;"){ロケーション表};　　　　　　　　　　　　　　　　　　　　　　　　　　　　　　　　　　　　　　　|"</f>
        <v>|&gt;|&gt;|&gt;|&gt;|&gt;|&gt;|&gt;|BGCOLOR():&amp;color(){ロケーション表};　　　　　　　　　　　　　　　　　　　　　　　　　　　　　　　　　　　　　　　|</v>
      </c>
    </row>
    <row r="33" spans="1:2" x14ac:dyDescent="0.45">
      <c r="A33" t="str">
        <f>IF(名簿情報!$C$53="なし","//","")</f>
        <v>//</v>
      </c>
      <c r="B33" t="str">
        <f>"|BGCOLOR("&amp;名簿情報!$C$7&amp;"):|BGCOLOR("&amp;名簿情報!$C$8&amp;"):|BGCOLOR("&amp;名簿情報!$C$9&amp;"):CENTER:|BGCOLOR("&amp;名簿情報!$C$9&amp;"):CENTER:|BGCOLOR("&amp;名簿情報!$C$9&amp;"):CENTER:|BGCOLOR("&amp;名簿情報!$C$9&amp;"):|BGCOLOR("&amp;名簿情報!$C$8&amp;"):|BGCOLOR("&amp;名簿情報!$C$7&amp;"):|c"</f>
        <v>|BGCOLOR():|BGCOLOR():|BGCOLOR():CENTER:|BGCOLOR():CENTER:|BGCOLOR():CENTER:|BGCOLOR():|BGCOLOR():|BGCOLOR():|c</v>
      </c>
    </row>
    <row r="34" spans="1:2" x14ac:dyDescent="0.45">
      <c r="A34" t="str">
        <f>IF(名簿情報!$C$53="なし","//","")</f>
        <v>//</v>
      </c>
      <c r="B34" t="str">
        <f>"||&gt;|&gt;|&gt;|&gt;|&gt;|BGCOLOR("&amp;名簿情報!$C$8&amp;"):||"</f>
        <v>||&gt;|&gt;|&gt;|&gt;|&gt;|BGCOLOR():||</v>
      </c>
    </row>
    <row r="35" spans="1:2" x14ac:dyDescent="0.45">
      <c r="A35" t="str">
        <f>IF(名簿情報!$C$53="なし","//","")</f>
        <v>//</v>
      </c>
      <c r="B35" t="str">
        <f>"|||BGCOLOR("&amp;名簿情報!$C$7&amp;"):&amp;color("&amp;名簿情報!$C$9&amp;"){秒数};|BGCOLOR("&amp;名簿情報!$C$7&amp;"):&amp;color("&amp;名簿情報!$C$9&amp;"){時刻};|BGCOLOR("&amp;名簿情報!$C$7&amp;"):&amp;color("&amp;名簿情報!$C$9&amp;"){場所};|BGCOLOR("&amp;名簿情報!$C$7&amp;"):CENTER:&amp;color("&amp;名簿情報!$C$9&amp;"){状況};|||"</f>
        <v>|||BGCOLOR():&amp;color(){秒数};|BGCOLOR():&amp;color(){時刻};|BGCOLOR():&amp;color(){場所};|BGCOLOR():CENTER:&amp;color(){状況};|||</v>
      </c>
    </row>
    <row r="36" spans="1:2" x14ac:dyDescent="0.45">
      <c r="A36" t="str">
        <f>IF(名簿情報!$C$53="なし","//","")</f>
        <v>//</v>
      </c>
      <c r="B36" t="str">
        <f>"|~|~|1|"&amp;名簿情報!F55&amp;"|"&amp;名簿情報!G55&amp;"|"&amp;名簿情報!H55&amp;"|~|~|"</f>
        <v>|~|~|1|時刻|場所|状況|~|~|</v>
      </c>
    </row>
    <row r="37" spans="1:2" x14ac:dyDescent="0.45">
      <c r="A37" t="str">
        <f>IF(名簿情報!$C$53="なし","//","")</f>
        <v>//</v>
      </c>
      <c r="B37" t="str">
        <f>"|~|~|2|"&amp;名簿情報!F56&amp;"|"&amp;名簿情報!G56&amp;"|"&amp;名簿情報!H56&amp;"|~|~|"</f>
        <v>|~|~|2||||~|~|</v>
      </c>
    </row>
    <row r="38" spans="1:2" x14ac:dyDescent="0.45">
      <c r="A38" t="str">
        <f>IF(名簿情報!$C$53="なし","//","")</f>
        <v>//</v>
      </c>
      <c r="B38" t="str">
        <f>"|~|~|3|"&amp;名簿情報!F57&amp;"|"&amp;名簿情報!G57&amp;"|"&amp;名簿情報!H57&amp;"|~|~|"</f>
        <v>|~|~|3||||~|~|</v>
      </c>
    </row>
    <row r="39" spans="1:2" x14ac:dyDescent="0.45">
      <c r="A39" t="str">
        <f>IF(名簿情報!$C$53="なし","//","")</f>
        <v>//</v>
      </c>
      <c r="B39" t="str">
        <f>"|~|~|4|"&amp;名簿情報!F58&amp;"|"&amp;名簿情報!G58&amp;"|"&amp;名簿情報!H58&amp;"|~|~|"</f>
        <v>|~|~|4||||~|~|</v>
      </c>
    </row>
    <row r="40" spans="1:2" x14ac:dyDescent="0.45">
      <c r="A40" t="str">
        <f>IF(名簿情報!$C$53="なし","//","")</f>
        <v>//</v>
      </c>
      <c r="B40" t="str">
        <f>"|~|~|5|"&amp;名簿情報!F59&amp;"|"&amp;名簿情報!G59&amp;"|"&amp;名簿情報!H59&amp;"|~|~|"</f>
        <v>|~|~|5||||~|~|</v>
      </c>
    </row>
    <row r="41" spans="1:2" x14ac:dyDescent="0.45">
      <c r="A41" t="str">
        <f>IF(名簿情報!$C$53="なし","//","")</f>
        <v>//</v>
      </c>
      <c r="B41" t="str">
        <f>"|~|~|6|"&amp;名簿情報!F60&amp;"|"&amp;名簿情報!G60&amp;"|"&amp;名簿情報!H60&amp;"|~|~|"</f>
        <v>|~|~|6||||~|~|</v>
      </c>
    </row>
    <row r="42" spans="1:2" x14ac:dyDescent="0.45">
      <c r="A42" t="str">
        <f>IF(名簿情報!$C$53="なし","//","")</f>
        <v>//</v>
      </c>
      <c r="B42" t="str">
        <f>"|~|~|7|"&amp;名簿情報!F61&amp;"|"&amp;名簿情報!G61&amp;"|"&amp;名簿情報!H61&amp;"|~|~|"</f>
        <v>|~|~|7||||~|~|</v>
      </c>
    </row>
    <row r="43" spans="1:2" x14ac:dyDescent="0.45">
      <c r="A43" t="str">
        <f>IF(名簿情報!$C$53="なし","//","")</f>
        <v>//</v>
      </c>
      <c r="B43" t="str">
        <f>"|~|~|8|"&amp;名簿情報!F62&amp;"|"&amp;名簿情報!G62&amp;"|"&amp;名簿情報!H62&amp;"|~|~|"</f>
        <v>|~|~|8||||~|~|</v>
      </c>
    </row>
    <row r="44" spans="1:2" x14ac:dyDescent="0.45">
      <c r="A44" t="str">
        <f>IF(名簿情報!$C$53="なし","//","")</f>
        <v>//</v>
      </c>
      <c r="B44" t="str">
        <f>"|~|~|9|"&amp;名簿情報!F63&amp;"|"&amp;名簿情報!G63&amp;"|"&amp;名簿情報!H63&amp;"|~|~|"</f>
        <v>|~|~|9||||~|~|</v>
      </c>
    </row>
    <row r="45" spans="1:2" x14ac:dyDescent="0.45">
      <c r="A45" t="str">
        <f>IF(名簿情報!$C$53="なし","//","")</f>
        <v>//</v>
      </c>
      <c r="B45" t="str">
        <f>"|~|~|0|"&amp;名簿情報!F64&amp;"|"&amp;名簿情報!G64&amp;"|"&amp;名簿情報!H64&amp;"|~|~|"</f>
        <v>|~|~|0||||~|~|</v>
      </c>
    </row>
    <row r="46" spans="1:2" x14ac:dyDescent="0.45">
      <c r="A46" t="str">
        <f>IF(名簿情報!$C$53="なし","//","")</f>
        <v>//</v>
      </c>
      <c r="B46" t="str">
        <f>"||&gt;|&gt;|&gt;|&gt;|&gt;|BGCOLOR("&amp;名簿情報!$C$8&amp;"):||"</f>
        <v>||&gt;|&gt;|&gt;|&gt;|&gt;|BGCOLOR():||</v>
      </c>
    </row>
    <row r="47" spans="1:2" x14ac:dyDescent="0.45">
      <c r="A47" t="str">
        <f>IF(名簿情報!$C$53="なし","//","")</f>
        <v>//</v>
      </c>
      <c r="B47" t="str">
        <f>"||&gt;|&gt;|&gt;|&gt;|&gt;|BGCOLOR("&amp;名簿情報!$C$7&amp;"):||"</f>
        <v>||&gt;|&gt;|&gt;|&gt;|&gt;|BGCOLOR():||</v>
      </c>
    </row>
    <row r="48" spans="1:2" x14ac:dyDescent="0.45">
      <c r="A48" t="str">
        <f>IF(名簿情報!$C$53="なし","//","")</f>
        <v>//</v>
      </c>
      <c r="B48" t="s">
        <v>55</v>
      </c>
    </row>
    <row r="49" spans="1:2" x14ac:dyDescent="0.45">
      <c r="B49" t="s">
        <v>69</v>
      </c>
    </row>
    <row r="50" spans="1:2" x14ac:dyDescent="0.45">
      <c r="B50" t="str">
        <f>"|||BGCOLOR("&amp;名簿情報!$C$9&amp;"):1200|||c"</f>
        <v>|||BGCOLOR():1200|||c</v>
      </c>
    </row>
    <row r="51" spans="1:2" x14ac:dyDescent="0.45">
      <c r="B51" t="str">
        <f>"|&gt;|&gt;|&gt;|&gt;|BGCOLOR("&amp;名簿情報!$C$7&amp;"):|"</f>
        <v>|&gt;|&gt;|&gt;|&gt;|BGCOLOR():|</v>
      </c>
    </row>
    <row r="52" spans="1:2" x14ac:dyDescent="0.45">
      <c r="B52" t="str">
        <f>"|BGCOLOR("&amp;名簿情報!$C$7&amp;"):|BGCOLOR("&amp;名簿情報!$C$8&amp;"):|BGCOLOR("&amp;名簿情報!$C$8&amp;"):[[&amp;ref(http://notarejini.orz.hm/up2/file/qst076477.png);&gt;編集:"&amp;名簿情報!C47&amp;"]]|BGCOLOR("&amp;名簿情報!$C$8&amp;"):|BGCOLOR("&amp;名簿情報!$C$7&amp;"):|"</f>
        <v>|BGCOLOR():|BGCOLOR():|BGCOLOR():[[&amp;ref(http://notarejini.orz.hm/up2/file/qst076477.png);&gt;編集:]]|BGCOLOR():|BGCOLOR():|</v>
      </c>
    </row>
    <row r="53" spans="1:2" x14ac:dyDescent="0.45">
      <c r="B53" t="str">
        <f>"|~|~|#pcomment("&amp;名簿情報!C47&amp;",3,"&amp;IF(名簿情報!C46="コメントを上に追加していく","below,","")&amp;"reply)|~|~|"</f>
        <v>|~|~|#pcomment(,3,below,reply)|~|~|</v>
      </c>
    </row>
    <row r="54" spans="1:2" x14ac:dyDescent="0.45">
      <c r="B54" t="str">
        <f>"|~|~|BGCOLOR("&amp;名簿情報!$C$8&amp;"):[[&amp;ref(http://notarejini.orz.hm/up2/file/qst076477.png);&gt;編集:"&amp;名簿情報!C47&amp;"]]|~|~|"</f>
        <v>|~|~|BGCOLOR():[[&amp;ref(http://notarejini.orz.hm/up2/file/qst076477.png);&gt;編集:]]|~|~|</v>
      </c>
    </row>
    <row r="55" spans="1:2" x14ac:dyDescent="0.45">
      <c r="B55" t="str">
        <f>"|&gt;|&gt;|&gt;|&gt;|BGCOLOR("&amp;名簿情報!$C$7&amp;"):|"</f>
        <v>|&gt;|&gt;|&gt;|&gt;|BGCOLOR():|</v>
      </c>
    </row>
    <row r="56" spans="1:2" x14ac:dyDescent="0.45">
      <c r="B56" t="s">
        <v>69</v>
      </c>
    </row>
    <row r="57" spans="1:2" x14ac:dyDescent="0.45">
      <c r="B57" t="s">
        <v>67</v>
      </c>
    </row>
    <row r="59" spans="1:2" x14ac:dyDescent="0.45">
      <c r="B59" t="s">
        <v>69</v>
      </c>
    </row>
    <row r="60" spans="1:2" x14ac:dyDescent="0.45">
      <c r="A60" t="str">
        <f>IF(名簿情報!$C$48="なし","//","")</f>
        <v/>
      </c>
      <c r="B60" t="s">
        <v>68</v>
      </c>
    </row>
    <row r="61" spans="1:2" x14ac:dyDescent="0.45">
      <c r="A61" t="str">
        <f>IF(名簿情報!$C$48="なし","//","")</f>
        <v/>
      </c>
      <c r="B61" t="str">
        <f>"|||BGCOLOR("&amp;名簿情報!$C$9&amp;"):1200|||c"</f>
        <v>|||BGCOLOR():1200|||c</v>
      </c>
    </row>
    <row r="62" spans="1:2" x14ac:dyDescent="0.45">
      <c r="A62" t="str">
        <f>IF(名簿情報!$C$48="なし","//","")</f>
        <v/>
      </c>
      <c r="B62" t="str">
        <f>"|&gt;|&gt;|&gt;|&gt;|BGCOLOR("&amp;名簿情報!$C$7&amp;"):|"</f>
        <v>|&gt;|&gt;|&gt;|&gt;|BGCOLOR():|</v>
      </c>
    </row>
    <row r="63" spans="1:2" x14ac:dyDescent="0.45">
      <c r="A63" t="str">
        <f>IF(名簿情報!$C$48="なし","//","")</f>
        <v/>
      </c>
      <c r="B63" t="str">
        <f>"|BGCOLOR("&amp;名簿情報!$C$7&amp;"):|BGCOLOR("&amp;名簿情報!$C$8&amp;"):|BGCOLOR("&amp;名簿情報!$C$8&amp;"):[[&amp;ref(http://notarejini.orz.hm/up2/file/qst076477.png);&gt;編集:"&amp;名簿情報!C49&amp;"]]|BGCOLOR("&amp;名簿情報!$C$8&amp;"):|BGCOLOR("&amp;名簿情報!$C$7&amp;"):|"</f>
        <v>|BGCOLOR():|BGCOLOR():|BGCOLOR():[[&amp;ref(http://notarejini.orz.hm/up2/file/qst076477.png);&gt;編集:]]|BGCOLOR():|BGCOLOR():|</v>
      </c>
    </row>
    <row r="64" spans="1:2" x14ac:dyDescent="0.45">
      <c r="A64" t="str">
        <f>IF(名簿情報!$C$48="なし","//","")</f>
        <v/>
      </c>
      <c r="B64" t="str">
        <f>"|~|~|#pcomment("&amp;名簿情報!C49&amp;",2,"&amp;IF(名簿情報!C46="コメントを上に追加していく","below,","")&amp;"reply)|~|~|"</f>
        <v>|~|~|#pcomment(,2,below,reply)|~|~|</v>
      </c>
    </row>
    <row r="65" spans="1:2" x14ac:dyDescent="0.45">
      <c r="A65" t="str">
        <f>IF(名簿情報!$C$48="なし","//","")</f>
        <v/>
      </c>
      <c r="B65" t="str">
        <f>"|~|~|BGCOLOR("&amp;名簿情報!$C$8&amp;"):[[&amp;ref(http://notarejini.orz.hm/up2/file/qst076477.png);&gt;編集:"&amp;名簿情報!C49&amp;"]]|~|~|"</f>
        <v>|~|~|BGCOLOR():[[&amp;ref(http://notarejini.orz.hm/up2/file/qst076477.png);&gt;編集:]]|~|~|</v>
      </c>
    </row>
    <row r="66" spans="1:2" x14ac:dyDescent="0.45">
      <c r="A66" t="str">
        <f>IF(名簿情報!$C$48="なし","//","")</f>
        <v/>
      </c>
      <c r="B66" t="str">
        <f>"|&gt;|&gt;|&gt;|&gt;|BGCOLOR("&amp;名簿情報!$C$7&amp;"):|"</f>
        <v>|&gt;|&gt;|&gt;|&gt;|BGCOLOR():|</v>
      </c>
    </row>
    <row r="67" spans="1:2" x14ac:dyDescent="0.45">
      <c r="A67" t="str">
        <f>IF(名簿情報!$C$48="なし","//","")</f>
        <v/>
      </c>
      <c r="B67" t="s">
        <v>69</v>
      </c>
    </row>
    <row r="69" spans="1:2" x14ac:dyDescent="0.45">
      <c r="B69" t="s">
        <v>70</v>
      </c>
    </row>
    <row r="70" spans="1:2" x14ac:dyDescent="0.45">
      <c r="B70" t="s">
        <v>56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使い方</vt:lpstr>
      <vt:lpstr>名簿情報</vt:lpstr>
      <vt:lpstr>コピペ用</vt:lpstr>
      <vt:lpstr>補助シート</vt:lpstr>
      <vt:lpstr>補助シート2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2021-11-14T00:48:31Z</dcterms:created>
  <dcterms:modified xsi:type="dcterms:W3CDTF">2021-11-14T04:53:49Z</dcterms:modified>
</cp:coreProperties>
</file>